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25" windowWidth="19260" windowHeight="5085"/>
  </bookViews>
  <sheets>
    <sheet name="Титул" sheetId="1" r:id="rId1"/>
    <sheet name="Лист2 (2)" sheetId="9" r:id="rId2"/>
    <sheet name="ПУП " sheetId="7" r:id="rId3"/>
    <sheet name="ПЗ" sheetId="8" r:id="rId4"/>
  </sheets>
  <definedNames>
    <definedName name="_xlnm.Print_Titles" localSheetId="2">'ПУП '!$2:$6</definedName>
    <definedName name="_xlnm.Print_Area" localSheetId="3">ПЗ!$A$1:$E$95</definedName>
    <definedName name="_xlnm.Print_Area" localSheetId="2">'ПУП '!$A$1:$Q$52</definedName>
  </definedNames>
  <calcPr calcId="125725" calcMode="manual"/>
</workbook>
</file>

<file path=xl/calcChain.xml><?xml version="1.0" encoding="utf-8"?>
<calcChain xmlns="http://schemas.openxmlformats.org/spreadsheetml/2006/main">
  <c r="Q14" i="7"/>
  <c r="F26"/>
  <c r="N50"/>
  <c r="K50"/>
  <c r="K51"/>
  <c r="T19"/>
  <c r="T18"/>
  <c r="T17"/>
  <c r="T16"/>
  <c r="T15"/>
  <c r="T14"/>
  <c r="T12"/>
  <c r="T11"/>
  <c r="T10"/>
  <c r="T9"/>
  <c r="T8"/>
  <c r="N19"/>
  <c r="K19"/>
  <c r="N18"/>
  <c r="K18"/>
  <c r="G18" s="1"/>
  <c r="F18" s="1"/>
  <c r="E18" s="1"/>
  <c r="N17"/>
  <c r="K17"/>
  <c r="N16"/>
  <c r="K16"/>
  <c r="N15"/>
  <c r="K15"/>
  <c r="N14"/>
  <c r="K14"/>
  <c r="G14" s="1"/>
  <c r="F14" s="1"/>
  <c r="E14" s="1"/>
  <c r="N13"/>
  <c r="K13"/>
  <c r="N12"/>
  <c r="K12"/>
  <c r="N11"/>
  <c r="K11"/>
  <c r="N10"/>
  <c r="K10"/>
  <c r="N9"/>
  <c r="K9"/>
  <c r="N8"/>
  <c r="K8"/>
  <c r="G11" l="1"/>
  <c r="F11" s="1"/>
  <c r="E11" s="1"/>
  <c r="G13"/>
  <c r="H13" s="1"/>
  <c r="T13" s="1"/>
  <c r="G9"/>
  <c r="F9" s="1"/>
  <c r="E9" s="1"/>
  <c r="G16"/>
  <c r="F16" s="1"/>
  <c r="E16" s="1"/>
  <c r="G12"/>
  <c r="F12" s="1"/>
  <c r="E12" s="1"/>
  <c r="G19"/>
  <c r="F19" s="1"/>
  <c r="E19" s="1"/>
  <c r="G8"/>
  <c r="F8" s="1"/>
  <c r="E8" s="1"/>
  <c r="G10"/>
  <c r="F10" s="1"/>
  <c r="E10" s="1"/>
  <c r="G15"/>
  <c r="F15" s="1"/>
  <c r="E15" s="1"/>
  <c r="G17"/>
  <c r="F17" s="1"/>
  <c r="E17" s="1"/>
  <c r="F13" l="1"/>
  <c r="E13" s="1"/>
  <c r="E7" l="1"/>
  <c r="F7"/>
  <c r="G7"/>
  <c r="H7"/>
  <c r="T7" s="1"/>
  <c r="Q8"/>
  <c r="Q9"/>
  <c r="Q10"/>
  <c r="Q11"/>
  <c r="Q12"/>
  <c r="Q13"/>
  <c r="Q15"/>
  <c r="Q16"/>
  <c r="Q17"/>
  <c r="Q18"/>
  <c r="Q19"/>
  <c r="H20"/>
  <c r="K21"/>
  <c r="N21"/>
  <c r="Q21"/>
  <c r="K22"/>
  <c r="N22"/>
  <c r="G22" s="1"/>
  <c r="Q22"/>
  <c r="K23"/>
  <c r="N23"/>
  <c r="Q23"/>
  <c r="K24"/>
  <c r="N24"/>
  <c r="Q24"/>
  <c r="K25"/>
  <c r="N25"/>
  <c r="Q25"/>
  <c r="K26"/>
  <c r="N26"/>
  <c r="Q26"/>
  <c r="D27"/>
  <c r="I29"/>
  <c r="J29"/>
  <c r="L29"/>
  <c r="M29"/>
  <c r="O29"/>
  <c r="P29"/>
  <c r="K30"/>
  <c r="N30"/>
  <c r="Q30"/>
  <c r="K31"/>
  <c r="N31"/>
  <c r="Q31"/>
  <c r="K32"/>
  <c r="N32"/>
  <c r="Q32"/>
  <c r="K33"/>
  <c r="N33"/>
  <c r="Q33"/>
  <c r="I34"/>
  <c r="J34"/>
  <c r="L34"/>
  <c r="M34"/>
  <c r="O34"/>
  <c r="P34"/>
  <c r="K35"/>
  <c r="N35"/>
  <c r="Q35"/>
  <c r="G35" s="1"/>
  <c r="K36"/>
  <c r="N36"/>
  <c r="Q36"/>
  <c r="K37"/>
  <c r="N37"/>
  <c r="Q37"/>
  <c r="I38"/>
  <c r="J38"/>
  <c r="L38"/>
  <c r="M38"/>
  <c r="O38"/>
  <c r="P38"/>
  <c r="K39"/>
  <c r="N39"/>
  <c r="Q39"/>
  <c r="K40"/>
  <c r="N40"/>
  <c r="Q40"/>
  <c r="K41"/>
  <c r="N41"/>
  <c r="Q41"/>
  <c r="K42"/>
  <c r="N42"/>
  <c r="Q42"/>
  <c r="I48"/>
  <c r="J48"/>
  <c r="L48"/>
  <c r="M48"/>
  <c r="O48"/>
  <c r="P48"/>
  <c r="I49"/>
  <c r="J49"/>
  <c r="L49"/>
  <c r="M49"/>
  <c r="O49"/>
  <c r="P49"/>
  <c r="Q50"/>
  <c r="S50" s="1"/>
  <c r="N51"/>
  <c r="Q51"/>
  <c r="K52"/>
  <c r="N52"/>
  <c r="Q52"/>
  <c r="AO18" i="9"/>
  <c r="AO19"/>
  <c r="AO20"/>
  <c r="D21"/>
  <c r="L21"/>
  <c r="R21"/>
  <c r="X21"/>
  <c r="AD21"/>
  <c r="AJ21"/>
  <c r="N34" i="7" l="1"/>
  <c r="F34"/>
  <c r="E22"/>
  <c r="F22"/>
  <c r="G31"/>
  <c r="G21"/>
  <c r="F21" s="1"/>
  <c r="N49"/>
  <c r="Q48"/>
  <c r="N29"/>
  <c r="G24"/>
  <c r="G36"/>
  <c r="K34"/>
  <c r="O43"/>
  <c r="O47" s="1"/>
  <c r="AO21" i="9"/>
  <c r="L43" i="7"/>
  <c r="L47" s="1"/>
  <c r="G30"/>
  <c r="F30" s="1"/>
  <c r="E30" s="1"/>
  <c r="K29"/>
  <c r="P43"/>
  <c r="P47" s="1"/>
  <c r="G42"/>
  <c r="K38"/>
  <c r="N48"/>
  <c r="G37"/>
  <c r="G41"/>
  <c r="Q38"/>
  <c r="J43"/>
  <c r="J47" s="1"/>
  <c r="G32"/>
  <c r="H32" s="1"/>
  <c r="I43"/>
  <c r="I47" s="1"/>
  <c r="K49"/>
  <c r="K48"/>
  <c r="G39"/>
  <c r="N38"/>
  <c r="N43" s="1"/>
  <c r="M43"/>
  <c r="M47" s="1"/>
  <c r="G40"/>
  <c r="G25"/>
  <c r="G23"/>
  <c r="H36"/>
  <c r="H34" s="1"/>
  <c r="E21"/>
  <c r="H40"/>
  <c r="H38" s="1"/>
  <c r="E40"/>
  <c r="Q34"/>
  <c r="S51"/>
  <c r="G33"/>
  <c r="E33" s="1"/>
  <c r="Q49"/>
  <c r="Q29"/>
  <c r="Q47" l="1"/>
  <c r="K43"/>
  <c r="G34"/>
  <c r="F31"/>
  <c r="E31" s="1"/>
  <c r="E29" s="1"/>
  <c r="E36"/>
  <c r="E34" s="1"/>
  <c r="E35"/>
  <c r="F39"/>
  <c r="F38" s="1"/>
  <c r="E24"/>
  <c r="F24"/>
  <c r="H33"/>
  <c r="F25"/>
  <c r="E25" s="1"/>
  <c r="F23"/>
  <c r="Q43"/>
  <c r="E32"/>
  <c r="N47"/>
  <c r="G29"/>
  <c r="F29"/>
  <c r="F28" s="1"/>
  <c r="F27" s="1"/>
  <c r="K47"/>
  <c r="R48"/>
  <c r="H29"/>
  <c r="H28" s="1"/>
  <c r="H27" s="1"/>
  <c r="H43" s="1"/>
  <c r="G20"/>
  <c r="G38"/>
  <c r="R43" l="1"/>
  <c r="F20"/>
  <c r="F43" s="1"/>
  <c r="E39"/>
  <c r="E38" s="1"/>
  <c r="E28" s="1"/>
  <c r="E27" s="1"/>
  <c r="E43" s="1"/>
  <c r="G28"/>
  <c r="G27" s="1"/>
  <c r="G43" s="1"/>
  <c r="D57" s="1"/>
  <c r="E23"/>
  <c r="E20" s="1"/>
</calcChain>
</file>

<file path=xl/comments1.xml><?xml version="1.0" encoding="utf-8"?>
<comments xmlns="http://schemas.openxmlformats.org/spreadsheetml/2006/main">
  <authors>
    <author>Евгения</author>
  </authors>
  <commentLis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  <comment ref="M4" author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</commentList>
</comments>
</file>

<file path=xl/sharedStrings.xml><?xml version="1.0" encoding="utf-8"?>
<sst xmlns="http://schemas.openxmlformats.org/spreadsheetml/2006/main" count="637" uniqueCount="307">
  <si>
    <t>УТВЕРЖДАЮ:</t>
  </si>
  <si>
    <t>В.П.Калачев</t>
  </si>
  <si>
    <t>Форма обучения: очная</t>
  </si>
  <si>
    <t>Сводные данные по бюджету времени (в неделях)</t>
  </si>
  <si>
    <t>Курс</t>
  </si>
  <si>
    <t>Производственная практика</t>
  </si>
  <si>
    <t>Каникулы</t>
  </si>
  <si>
    <t>План учебного процесса</t>
  </si>
  <si>
    <t xml:space="preserve">Компонент </t>
  </si>
  <si>
    <t>1 курс</t>
  </si>
  <si>
    <t>2 курс</t>
  </si>
  <si>
    <t>3 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</si>
  <si>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</si>
  <si>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</si>
  <si>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</si>
  <si>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</si>
  <si>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</si>
  <si>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</si>
  <si>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</si>
  <si>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</si>
  <si>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</si>
  <si>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</si>
  <si>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</si>
  <si>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</si>
  <si>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</si>
  <si>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</si>
  <si>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</si>
  <si>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Ф</t>
  </si>
  <si>
    <t>История</t>
  </si>
  <si>
    <t xml:space="preserve">Иностранный язык </t>
  </si>
  <si>
    <t>Ф/Р</t>
  </si>
  <si>
    <t>Физическая культура</t>
  </si>
  <si>
    <t>Математика</t>
  </si>
  <si>
    <t>Физика</t>
  </si>
  <si>
    <t>Химия</t>
  </si>
  <si>
    <t>Общепрофессиональный цикл</t>
  </si>
  <si>
    <t>Профессиональный цикл</t>
  </si>
  <si>
    <t>ВСЕГО</t>
  </si>
  <si>
    <t>УЧЕБНЫЙ ПЛАН</t>
  </si>
  <si>
    <t>Всего</t>
  </si>
  <si>
    <t>Обучение по дисциплинам и междисциплинарным курсам</t>
  </si>
  <si>
    <t>Учебная практика</t>
  </si>
  <si>
    <t>Промежуточная аттестация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</si>
  <si>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</si>
  <si>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</si>
  <si>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</si>
  <si>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</si>
  <si>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</si>
  <si>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</si>
  <si>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</si>
  <si>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Распределение обязательной нагрузки по курсам и семестрам (час. в семестр)</t>
  </si>
  <si>
    <t>1 семестр</t>
  </si>
  <si>
    <t>2 семестр</t>
  </si>
  <si>
    <t>3 семестр</t>
  </si>
  <si>
    <t>4 семестр</t>
  </si>
  <si>
    <t>5 семестр</t>
  </si>
  <si>
    <t>Итого за 1 курс</t>
  </si>
  <si>
    <t>Итого за 2 курс</t>
  </si>
  <si>
    <t>Итого за 3 курс</t>
  </si>
  <si>
    <t>0.00</t>
  </si>
  <si>
    <t>Общеобразовательный цикл</t>
  </si>
  <si>
    <t>ОБЖ</t>
  </si>
  <si>
    <t>ОП.00</t>
  </si>
  <si>
    <t>П.00</t>
  </si>
  <si>
    <t>ПМ.00</t>
  </si>
  <si>
    <t>Профессиональные модули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</si>
  <si>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</si>
  <si>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</si>
  <si>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</si>
  <si>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</si>
  <si>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</si>
  <si>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</si>
  <si>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ПМ.01</t>
  </si>
  <si>
    <t>МДК.01.01</t>
  </si>
  <si>
    <t>ПМ.02</t>
  </si>
  <si>
    <t>МДК.02.01</t>
  </si>
  <si>
    <t>ФК.00</t>
  </si>
  <si>
    <t>дисциплин и МДК</t>
  </si>
  <si>
    <t>учебной практики</t>
  </si>
  <si>
    <t>экзаменов</t>
  </si>
  <si>
    <t>зачетов</t>
  </si>
  <si>
    <t>УП.01</t>
  </si>
  <si>
    <t>ПП.01</t>
  </si>
  <si>
    <t>УП.02</t>
  </si>
  <si>
    <t>ПП.02</t>
  </si>
  <si>
    <t>Основы технического черчения</t>
  </si>
  <si>
    <t>6 семестр</t>
  </si>
  <si>
    <t>ДЗ</t>
  </si>
  <si>
    <t xml:space="preserve">на базе основного общего образования </t>
  </si>
  <si>
    <t>Всего (по курсам)</t>
  </si>
  <si>
    <t xml:space="preserve">в т.ч. лаб. и практ. занятий </t>
  </si>
  <si>
    <t>17 недель</t>
  </si>
  <si>
    <t>дифф. зачетов</t>
  </si>
  <si>
    <t>-,-,-,ДЗ</t>
  </si>
  <si>
    <t>-,ДЗ</t>
  </si>
  <si>
    <t>Практикоориентированность</t>
  </si>
  <si>
    <t>Квалификации: слесарь по ремонту сельскохозяйственных машин и оборудования; тракторист-машинист сельскохозяйственного производства; водитель автомобиля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</si>
  <si>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</si>
  <si>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</si>
  <si>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</si>
  <si>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МДК.01.02</t>
  </si>
  <si>
    <t>ПМ.03</t>
  </si>
  <si>
    <t>МДК.03.01</t>
  </si>
  <si>
    <t>УП.03</t>
  </si>
  <si>
    <t>ПП.03</t>
  </si>
  <si>
    <t>Эксплуатация и техническое обслуживание сельскохозяйственных машин и оборудования</t>
  </si>
  <si>
    <t>Технология механизированных работ в сельском хозяйстве</t>
  </si>
  <si>
    <t>Выполнение слесарных работ по ремонту и техническому обслуживанию сельскохозяйственных машин и оборудования</t>
  </si>
  <si>
    <t>Технология слесарных работ по ремонту и техническому обслуживанию сельскохозяйственных машин и оборудования</t>
  </si>
  <si>
    <t>Транспортировка грузов</t>
  </si>
  <si>
    <t>Теоретическая подготовка водителей автомобилей категории «С»</t>
  </si>
  <si>
    <t xml:space="preserve">произв. практики </t>
  </si>
  <si>
    <t>13</t>
  </si>
  <si>
    <t>Профиль: технический</t>
  </si>
  <si>
    <t>Наименование циклов, дисциплин, профессиональных модулей, МДК, практик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</si>
  <si>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</si>
  <si>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</si>
  <si>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</si>
  <si>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</si>
  <si>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русского языка и литературы</t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</si>
  <si>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</si>
  <si>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 xml:space="preserve">истории </t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</si>
  <si>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</si>
  <si>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 xml:space="preserve">математики </t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</si>
  <si>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</si>
  <si>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информатики и ИКТ</t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</si>
  <si>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</si>
  <si>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физики и химии</t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</si>
  <si>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</si>
  <si>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инженерной графики</t>
  </si>
  <si>
    <r>
      <t>7.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</si>
  <si>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 xml:space="preserve">технической механики </t>
  </si>
  <si>
    <r>
      <t>8.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</si>
  <si>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 xml:space="preserve">материаловедения </t>
  </si>
  <si>
    <r>
      <t>9.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</si>
  <si>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управления транспортным средством и безопасности движения</t>
  </si>
  <si>
    <r>
      <t>10.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</si>
  <si>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безопасности жизнедеятельности и охраны труда</t>
  </si>
  <si>
    <t>Лаборатории:</t>
  </si>
  <si>
    <t>технических измерений</t>
  </si>
  <si>
    <t>электротехники</t>
  </si>
  <si>
    <t>тракторов и самоходных сельскохозяйственных машин</t>
  </si>
  <si>
    <t>оборудования животноводческих комплексов и механизированных ферм</t>
  </si>
  <si>
    <t>автомобилей</t>
  </si>
  <si>
    <t>технологии производства продукции растениеводства</t>
  </si>
  <si>
    <t>технологии производства продукции животноводства</t>
  </si>
  <si>
    <t>Мастерские:</t>
  </si>
  <si>
    <t>слесарная мастерская</t>
  </si>
  <si>
    <t>пункт технического обслуживания</t>
  </si>
  <si>
    <t>Тренажеры, тренажерные комплексы</t>
  </si>
  <si>
    <t>тренажер для выработки навыков и совершенствования техники управления транспортным средством</t>
  </si>
  <si>
    <t>Полигоны</t>
  </si>
  <si>
    <t>учебно-производственное хозяйство</t>
  </si>
  <si>
    <t>автодром, трактородром</t>
  </si>
  <si>
    <t>гараж с учебными автомобилями категории «С»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</si>
  <si>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</si>
  <si>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</si>
  <si>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</si>
  <si>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</t>
  </si>
  <si>
    <t>Залы:</t>
  </si>
  <si>
    <t>библиотека, читальный зал с выходом в сеть Интернет</t>
  </si>
  <si>
    <t>актовый зал</t>
  </si>
  <si>
    <t>4. Пояснительная записка</t>
  </si>
  <si>
    <t>- продолжительность занятий составляет 45 минут и группируется парами;</t>
  </si>
  <si>
    <t>- при текущем контроле используется накопительная система оценивания, по пятибалльной шкале. Текущий контроль по дисциплинам и междисциплинарным курсам проводится в пределах учебного времени, отведенного на соответствующую учебную дисциплину, как традиционными, так и инновационными методами, включая компьютерные технологии;</t>
  </si>
  <si>
    <t>4.1. Общеобразовательный цикл</t>
  </si>
  <si>
    <t>4.2. Формирование вариативной части ОПОП</t>
  </si>
  <si>
    <t>Таблица. Распределение объема вариативной части</t>
  </si>
  <si>
    <t>Из вариативной части, час.</t>
  </si>
  <si>
    <t> ВСЕГО</t>
  </si>
  <si>
    <t>4.3. Формы проведения консультаций</t>
  </si>
  <si>
    <t>4.4. Формы проведения промежуточной аттестации</t>
  </si>
  <si>
    <t xml:space="preserve">     Согласно учебному плану предусматривается приобретение квалификаций: слесарь по ремонту сельскохозяйственных машин и оборудования; тракторист-машинист сельскохозяйственного производства; водитель автомобиля.</t>
  </si>
  <si>
    <t xml:space="preserve">    Организация учебного процесса и режим занятий:</t>
  </si>
  <si>
    <t xml:space="preserve">программы подготовки квалифицированных рабочих, служащих
</t>
  </si>
  <si>
    <t>по профессии среднего профессионального образования</t>
  </si>
  <si>
    <t>3. Перечень кабинетов, лабораторий, мастерских и др. для подготовки по профессии СПО</t>
  </si>
  <si>
    <t xml:space="preserve">    Изучение общеобразовательных дисциплин осуществляется рассредоточено одновременно с освоением ППКРС СПО в течение 1 и 2 курсов.</t>
  </si>
  <si>
    <t xml:space="preserve">      Промежуточная аттестация в форме экзамена проводится в день, освобожденный от других форм учебной нагрузки, за счет времени, выделенного ФГОС СПО. 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 или профессионального модуля. Дифференцированные зачеты и экзамены проводятся преимущественно в период зачетных недель (последняя неделя семестра). </t>
  </si>
  <si>
    <t xml:space="preserve">       Количество экзаменов в каждом учебном году в процессе промежуточной аттестации обучающихся не превышает 8, а количество зачетов и дифференцированных зачетов – 10 (без учета зачетов по физической культуре).</t>
  </si>
  <si>
    <t xml:space="preserve">       Обучение заканчивается государственной итоговой аттестацией, которая включает в себя защиту выпускной квалификационной работы (выпускная практическая квалификационная работа и письменная экзаменационная работа).</t>
  </si>
  <si>
    <t xml:space="preserve">        По результатам государственной итоговой аттестации выпускникам присваивается квалификационный разряд и выдается документ государственного образца об уровне образования и (или) квалификации, заверяемый печатью образовательного учреждения.</t>
  </si>
  <si>
    <t>ПА.00</t>
  </si>
  <si>
    <t>ГИА.00</t>
  </si>
  <si>
    <t>Государственная итоговая аттестация</t>
  </si>
  <si>
    <t>максимальной нагрузки</t>
  </si>
  <si>
    <t>обязательной аудиторной нагрузки</t>
  </si>
  <si>
    <t>Директор Емельяновского дорожно-строительного техникума</t>
  </si>
  <si>
    <t xml:space="preserve">краевого государственного автономного профессионального образовательного учреждения                                                                                           </t>
  </si>
  <si>
    <t>"Емельяновский дорожно-строительный техникум"</t>
  </si>
  <si>
    <t>35.01.13 Тракторист-машинист сельскохозяйственного производства</t>
  </si>
  <si>
    <t>Календарный учебный график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</si>
  <si>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</si>
  <si>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</si>
  <si>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</si>
  <si>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</si>
  <si>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</si>
  <si>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</si>
  <si>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</si>
  <si>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</si>
  <si>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</si>
  <si>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</si>
  <si>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</si>
  <si>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</si>
  <si>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</si>
  <si>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</si>
  <si>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27.04-03-05</t>
  </si>
  <si>
    <t>май</t>
  </si>
  <si>
    <t>июнь</t>
  </si>
  <si>
    <t>КУРСЫ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</si>
  <si>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</si>
  <si>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</si>
  <si>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</si>
  <si>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</si>
  <si>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</si>
  <si>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</si>
  <si>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</si>
  <si>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</si>
  <si>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</si>
  <si>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</si>
  <si>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</si>
  <si>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</si>
  <si>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</si>
  <si>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</si>
  <si>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</si>
  <si>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</si>
  <si>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</si>
  <si>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</si>
  <si>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</si>
  <si>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</si>
  <si>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</si>
  <si>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</si>
  <si>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Т</t>
  </si>
  <si>
    <t>К</t>
  </si>
  <si>
    <t>У</t>
  </si>
  <si>
    <t>ПА</t>
  </si>
  <si>
    <t>П</t>
  </si>
  <si>
    <t>ГИА</t>
  </si>
  <si>
    <t>Т - теоретическое обучение, У - учебная практика, П - производственная практика, К - каникулы, ПА - промежуточная аттестация, ГИА - государственная итоговая аттестация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</si>
  <si>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</si>
  <si>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</si>
  <si>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</si>
  <si>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</si>
  <si>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</si>
  <si>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</si>
  <si>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</si>
  <si>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</si>
  <si>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ОУД.08</t>
  </si>
  <si>
    <t>ОУД.09</t>
  </si>
  <si>
    <t>ОУД.10</t>
  </si>
  <si>
    <t>ОУД.11</t>
  </si>
  <si>
    <t>д/б</t>
  </si>
  <si>
    <t>0/2/1</t>
  </si>
  <si>
    <t>- продолжительность учебной недели – пятидневная;</t>
  </si>
  <si>
    <t xml:space="preserve">   На изучение общеобразовательного цикла отводится 82 недели из расчета: теоретическое обучение (при обязательной учебной нагрузке 36 часов в неделю) – 57 нед., промежуточная аттестация – 3 нед., каникулярное время – 22 нед.</t>
  </si>
  <si>
    <t xml:space="preserve">    Учебное время, отведенное на теоретическое обучение (2052 час.), распределено на учебные дисциплины общеобразовательног цикла ОПОП СПО ППКРС - общие и по выбору из обязательных предметных областей, изучаемые на базовом и профильном уровнях.</t>
  </si>
  <si>
    <t xml:space="preserve">      На экзамен за курс среднего общего образования выносятся следующие предметы: русский язык и математика – в письменной форме, информатика – в устной форме.</t>
  </si>
  <si>
    <t xml:space="preserve">    Консультации предусматриваются в объеме 4 часа на одного обучающегося на каждый учебный год, в том числе в период реализации программы среднего общего образования для лиц, обучающихся на базе основного общего образования, и не учитываются при расчете объемов учебного времени. Часы, отведенные на консультации, распределяются между дисциплинами и профессиональынми модулями, изучение которых заканчивается экзаменом.</t>
  </si>
  <si>
    <r>
      <rPr>
        <b/>
        <sz val="8"/>
        <rFont val="Times New Roman"/>
        <family val="1"/>
        <charset val="204"/>
      </rPr>
      <t>Консультации</t>
    </r>
    <r>
      <rPr>
        <sz val="8"/>
        <rFont val="Times New Roman"/>
        <family val="1"/>
        <charset val="204"/>
      </rPr>
      <t xml:space="preserve"> проводятся из расчета 4 часа на одного обучающегося на каждый учебный год.</t>
    </r>
  </si>
  <si>
    <t>4.5. Формы проведения государственной итоговой аттестации</t>
  </si>
  <si>
    <t>д/б 1404</t>
  </si>
  <si>
    <t>ОП.06</t>
  </si>
  <si>
    <t>Эффективный поиск работы</t>
  </si>
  <si>
    <t>0/6/0</t>
  </si>
  <si>
    <t>23 недели</t>
  </si>
  <si>
    <t>ДЗ,ДЗ,ДЗ,ДЗ</t>
  </si>
  <si>
    <t>ДЗ,ДЗ</t>
  </si>
  <si>
    <t>З,ДЗ</t>
  </si>
  <si>
    <t>-,-,ДЗ</t>
  </si>
  <si>
    <t>0/8/1</t>
  </si>
  <si>
    <t>0/12/3</t>
  </si>
  <si>
    <t>5/26/6</t>
  </si>
  <si>
    <t>ОП.07</t>
  </si>
  <si>
    <t>Наименование дисциплин, МДК</t>
  </si>
  <si>
    <t xml:space="preserve">      Настоящий учебный план программы подготовки квалифицированных рабочих, служащих (далее – ППКРС) среднего профессионального образования краевого государственного автономного профессионального образовательного учреждения «Емельяновский дорожно-строительный техникум» разработан на основе Федерального государственного образовательного стандарта по профессии среднего профессионального образования (далее – СПО), утвержденного приказом Минобрнауки Россиии № 695 от 02.08.2013 г., зарегистрированного в Минюсте России 20.08.2013 г. № 29506 110800.02 Тракторист-машинист сельскохозяйственного производства, с учетом изменений внесенных приказом Минобрнауки России № 390 от 09.04.2015 г.</t>
  </si>
  <si>
    <t xml:space="preserve">     Учебный план предназначен для подготовки квалифицированных рабочих на базе основного общего образования с получением среднего общего образования со сроком обучения 2 года 10 месяцев.</t>
  </si>
  <si>
    <t xml:space="preserve">    Обучение на всех курсах начинается 1 сентября, заканчивается 30 июня.</t>
  </si>
  <si>
    <t xml:space="preserve">    Федеральный государственный образовательный стандарт среднего общего образования реализуется в пределах образовательных программ СПО по ППКРС с учетом технического профиля,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06-259).</t>
  </si>
  <si>
    <t xml:space="preserve">    Для обеспечения конкурентоспособности выпускника в соответствии с запросами работодателей учебный план предусматривает получение трех квалификации вместо рекомендуемых ФГОС СПО двух (слесарь по ремонту сельскохозяйственных машин и обрудования; тракторист-машинист сельскохозяйственного производства; водитель автомобиля). В связи с этим вариативная часть ППКРС в объеме 144 часов распределяется следующим образом (таблица):</t>
  </si>
  <si>
    <t xml:space="preserve"> - сверх ученого плана 96 часов отводится на программу индивидуального обучения вождению транспортных средств, в том числе 24 часа – на упражнения по вождению тракторов и самоходных машин и 72 часа – на вождение автомобиля категории «С». Упражнения по вождению тракторов, комбайнов и автомобилей следует отрабатывать со второй недели первого года обучения; автомобилей – с девятой недели учебного года третьего курса и  проводить индивидуально с каждым обучающимся в дни теоретических занятий.</t>
  </si>
  <si>
    <t>- учебная практика проводится рассредоточено, производственная практика проводится концентрированно на 3 курсе. При проведении учебной практики группа может делиться на подгруппы и звенья.</t>
  </si>
  <si>
    <t>Нормативный срок обучения 2 года 10 месяцев</t>
  </si>
  <si>
    <t>Защита выпускной квалификационной работы</t>
  </si>
  <si>
    <t xml:space="preserve">    Консультации могут быть как групповыми, так и индивидуальными. </t>
  </si>
  <si>
    <t>Приложение № _________</t>
  </si>
  <si>
    <t>5 нед.</t>
  </si>
  <si>
    <t>2 нед.</t>
  </si>
  <si>
    <t>1 нед.</t>
  </si>
  <si>
    <t xml:space="preserve">Приказ № ____ п от _____________ </t>
  </si>
  <si>
    <t>3/16/3</t>
  </si>
  <si>
    <t xml:space="preserve">Русский язык </t>
  </si>
  <si>
    <t>ДЗ,Э</t>
  </si>
  <si>
    <t>Литература</t>
  </si>
  <si>
    <t>-,ДЗ,-,Э</t>
  </si>
  <si>
    <t>З,З,З,ДЗ</t>
  </si>
  <si>
    <t>Астрономия</t>
  </si>
  <si>
    <t>-,ДЗ,-,ДЗ</t>
  </si>
  <si>
    <t>ОУД.12</t>
  </si>
  <si>
    <t>Обществознание</t>
  </si>
  <si>
    <t>22 недели</t>
  </si>
  <si>
    <t>20 недель</t>
  </si>
  <si>
    <t>Комплексные виды промежуточной аттестации</t>
  </si>
  <si>
    <t>Наименование дисциплины/МДК/практик</t>
  </si>
  <si>
    <t>семестр</t>
  </si>
  <si>
    <t xml:space="preserve">вид </t>
  </si>
  <si>
    <t>комплексный дифференцированный зачет</t>
  </si>
  <si>
    <t xml:space="preserve">    При проведении лабораторных, практических работ учебная группа может делиться на подгруппы численностью не менее 12 человек, по дисциплинам Информатика, Иностранный язык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</si>
</sst>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9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/>
    <xf numFmtId="0" fontId="8" fillId="0" borderId="3" xfId="0" applyFont="1" applyBorder="1"/>
    <xf numFmtId="0" fontId="11" fillId="0" borderId="2" xfId="0" applyFont="1" applyBorder="1" applyAlignment="1">
      <alignment horizontal="center" vertical="top"/>
    </xf>
    <xf numFmtId="0" fontId="11" fillId="0" borderId="2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0" xfId="0" applyFont="1"/>
    <xf numFmtId="16" fontId="7" fillId="0" borderId="2" xfId="0" applyNumberFormat="1" applyFont="1" applyBorder="1" applyAlignment="1">
      <alignment horizontal="center" vertical="top"/>
    </xf>
    <xf numFmtId="0" fontId="7" fillId="0" borderId="2" xfId="0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 wrapText="1"/>
    </xf>
    <xf numFmtId="0" fontId="7" fillId="2" borderId="2" xfId="0" applyFont="1" applyFill="1" applyBorder="1" applyAlignment="1">
      <alignment horizontal="center" vertical="top"/>
    </xf>
    <xf numFmtId="14" fontId="7" fillId="2" borderId="2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7" fillId="0" borderId="2" xfId="0" quotePrefix="1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7" fillId="3" borderId="7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11" fillId="3" borderId="2" xfId="0" applyFont="1" applyFill="1" applyBorder="1" applyAlignment="1">
      <alignment horizontal="center" vertical="top"/>
    </xf>
    <xf numFmtId="49" fontId="11" fillId="3" borderId="2" xfId="0" applyNumberFormat="1" applyFont="1" applyFill="1" applyBorder="1" applyAlignment="1">
      <alignment horizontal="center"/>
    </xf>
    <xf numFmtId="0" fontId="11" fillId="3" borderId="3" xfId="0" applyFont="1" applyFill="1" applyBorder="1"/>
    <xf numFmtId="0" fontId="11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/>
    </xf>
    <xf numFmtId="0" fontId="11" fillId="4" borderId="2" xfId="0" applyFont="1" applyFill="1" applyBorder="1"/>
    <xf numFmtId="0" fontId="11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5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7" fillId="5" borderId="3" xfId="0" applyFont="1" applyFill="1" applyBorder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top"/>
    </xf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/>
    <xf numFmtId="0" fontId="7" fillId="6" borderId="3" xfId="0" applyFont="1" applyFill="1" applyBorder="1"/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horizontal="center"/>
    </xf>
    <xf numFmtId="0" fontId="15" fillId="0" borderId="0" xfId="0" applyFont="1"/>
    <xf numFmtId="0" fontId="8" fillId="0" borderId="18" xfId="0" applyFont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1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 indent="2"/>
    </xf>
    <xf numFmtId="0" fontId="16" fillId="0" borderId="2" xfId="0" applyFont="1" applyBorder="1" applyAlignment="1">
      <alignment horizontal="center" wrapText="1"/>
    </xf>
    <xf numFmtId="0" fontId="12" fillId="7" borderId="2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vertical="center" textRotation="90"/>
    </xf>
    <xf numFmtId="49" fontId="6" fillId="0" borderId="2" xfId="0" applyNumberFormat="1" applyFont="1" applyBorder="1" applyAlignment="1">
      <alignment horizontal="center" vertical="center" textRotation="90"/>
    </xf>
    <xf numFmtId="49" fontId="6" fillId="0" borderId="0" xfId="0" applyNumberFormat="1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horizontal="right" wrapText="1"/>
    </xf>
    <xf numFmtId="0" fontId="21" fillId="0" borderId="8" xfId="0" applyFont="1" applyBorder="1" applyAlignment="1">
      <alignment horizontal="center"/>
    </xf>
    <xf numFmtId="0" fontId="21" fillId="0" borderId="8" xfId="0" applyFont="1" applyBorder="1"/>
    <xf numFmtId="0" fontId="21" fillId="0" borderId="3" xfId="0" applyFont="1" applyBorder="1"/>
    <xf numFmtId="0" fontId="21" fillId="0" borderId="12" xfId="0" applyFont="1" applyBorder="1"/>
    <xf numFmtId="0" fontId="21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/>
    <xf numFmtId="0" fontId="8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1" fillId="0" borderId="3" xfId="0" applyFont="1" applyBorder="1"/>
    <xf numFmtId="0" fontId="11" fillId="4" borderId="3" xfId="0" applyFont="1" applyFill="1" applyBorder="1"/>
    <xf numFmtId="49" fontId="10" fillId="0" borderId="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2" fillId="0" borderId="2" xfId="0" applyFont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right" vertical="top"/>
    </xf>
    <xf numFmtId="0" fontId="15" fillId="0" borderId="2" xfId="0" applyFont="1" applyBorder="1" applyAlignment="1">
      <alignment horizontal="right"/>
    </xf>
    <xf numFmtId="0" fontId="12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right"/>
    </xf>
    <xf numFmtId="0" fontId="12" fillId="3" borderId="2" xfId="0" applyFont="1" applyFill="1" applyBorder="1"/>
    <xf numFmtId="0" fontId="7" fillId="0" borderId="3" xfId="0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top"/>
    </xf>
    <xf numFmtId="0" fontId="1" fillId="0" borderId="0" xfId="0" quotePrefix="1" applyFont="1" applyAlignment="1">
      <alignment horizontal="justify" vertical="top" wrapText="1"/>
    </xf>
    <xf numFmtId="0" fontId="4" fillId="0" borderId="11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Alignment="1">
      <alignment horizontal="justify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20"/>
  <sheetViews>
    <sheetView tabSelected="1" topLeftCell="A2" zoomScaleNormal="100" workbookViewId="0">
      <selection activeCell="AE7" sqref="AE7"/>
    </sheetView>
  </sheetViews>
  <sheetFormatPr defaultColWidth="2.85546875" defaultRowHeight="18"/>
  <cols>
    <col min="1" max="16384" width="2.85546875" style="2"/>
  </cols>
  <sheetData>
    <row r="2" spans="1:50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57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26" t="s">
        <v>187</v>
      </c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1"/>
      <c r="AS3" s="1"/>
      <c r="AT3" s="1"/>
      <c r="AU3" s="1"/>
      <c r="AV3" s="1"/>
      <c r="AW3" s="1"/>
      <c r="AX3" s="1"/>
    </row>
    <row r="4" spans="1:50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 t="s">
        <v>1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8.75" hidden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3" t="s">
        <v>284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4"/>
      <c r="AU5" s="1"/>
      <c r="AV5" s="1"/>
      <c r="AW5" s="1"/>
      <c r="AX5" s="1"/>
    </row>
    <row r="6" spans="1:50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3" t="s">
        <v>288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  <c r="AU6" s="1"/>
      <c r="AV6" s="1"/>
      <c r="AW6" s="1"/>
      <c r="AX6" s="1"/>
    </row>
    <row r="7" spans="1:50" s="1" customFormat="1" ht="18.75"/>
    <row r="8" spans="1:50" s="1" customFormat="1" ht="18.75"/>
    <row r="9" spans="1:50" s="1" customFormat="1" ht="30.75">
      <c r="A9" s="228" t="s">
        <v>38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</row>
    <row r="10" spans="1:50" s="1" customFormat="1" ht="18.75" customHeight="1">
      <c r="A10" s="227" t="s">
        <v>174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</row>
    <row r="11" spans="1:50" s="1" customFormat="1" ht="18.75">
      <c r="A11" s="227" t="s">
        <v>188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</row>
    <row r="12" spans="1:50" s="1" customFormat="1" ht="18.75" customHeight="1">
      <c r="A12" s="227" t="s">
        <v>189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</row>
    <row r="13" spans="1:50" s="1" customFormat="1" ht="18.75">
      <c r="A13" s="227" t="s">
        <v>175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</row>
    <row r="14" spans="1:50" s="1" customFormat="1" ht="18.75">
      <c r="A14" s="229" t="s">
        <v>190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</row>
    <row r="15" spans="1:50" s="1" customFormat="1" ht="81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226" t="s">
        <v>96</v>
      </c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</row>
    <row r="16" spans="1:50" s="1" customFormat="1" ht="18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 t="s">
        <v>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8" s="1" customFormat="1" ht="18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26" t="s">
        <v>281</v>
      </c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</row>
    <row r="18" spans="1:48" s="1" customFormat="1" ht="18.75">
      <c r="Z18" s="226" t="s">
        <v>88</v>
      </c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</row>
    <row r="19" spans="1:48" s="1" customFormat="1" ht="18.7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26" t="s">
        <v>113</v>
      </c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45"/>
      <c r="AU19" s="45"/>
      <c r="AV19" s="45"/>
    </row>
    <row r="20" spans="1:48" ht="1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</row>
  </sheetData>
  <mergeCells count="11">
    <mergeCell ref="AE3:AQ3"/>
    <mergeCell ref="A12:AV12"/>
    <mergeCell ref="Z19:AS19"/>
    <mergeCell ref="Z17:AS17"/>
    <mergeCell ref="Z18:AS18"/>
    <mergeCell ref="A9:AS9"/>
    <mergeCell ref="A11:AV11"/>
    <mergeCell ref="A14:AV14"/>
    <mergeCell ref="A13:AS13"/>
    <mergeCell ref="Z15:AS15"/>
    <mergeCell ref="A10:AV10"/>
  </mergeCells>
  <pageMargins left="0.56999999999999995" right="0.39" top="0.83" bottom="0.98425196850393704" header="0.51181102362204722" footer="0.51181102362204722"/>
  <pageSetup paperSize="9" scale="9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23"/>
  <sheetViews>
    <sheetView tabSelected="1" topLeftCell="A10" zoomScale="107" workbookViewId="0">
      <selection activeCell="AE7" sqref="AE7"/>
    </sheetView>
  </sheetViews>
  <sheetFormatPr defaultColWidth="2.85546875" defaultRowHeight="12.75"/>
  <cols>
    <col min="1" max="16384" width="2.85546875" style="7"/>
  </cols>
  <sheetData>
    <row r="1" spans="1:50" ht="18.75">
      <c r="A1" s="230" t="s">
        <v>191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8"/>
      <c r="AT1" s="8"/>
      <c r="AU1" s="8"/>
      <c r="AV1" s="8"/>
      <c r="AW1" s="8"/>
      <c r="AX1" s="8"/>
    </row>
    <row r="2" spans="1:50" ht="15">
      <c r="A2" s="231" t="s">
        <v>192</v>
      </c>
      <c r="B2" s="231"/>
      <c r="C2" s="231"/>
      <c r="D2" s="231"/>
      <c r="E2" s="232" t="s">
        <v>193</v>
      </c>
      <c r="F2" s="231" t="s">
        <v>194</v>
      </c>
      <c r="G2" s="231"/>
      <c r="H2" s="231"/>
      <c r="I2" s="232" t="s">
        <v>195</v>
      </c>
      <c r="J2" s="231" t="s">
        <v>196</v>
      </c>
      <c r="K2" s="231"/>
      <c r="L2" s="231"/>
      <c r="M2" s="231"/>
      <c r="N2" s="231" t="s">
        <v>197</v>
      </c>
      <c r="O2" s="231"/>
      <c r="P2" s="231"/>
      <c r="Q2" s="231"/>
      <c r="R2" s="232" t="s">
        <v>198</v>
      </c>
      <c r="S2" s="231" t="s">
        <v>199</v>
      </c>
      <c r="T2" s="231"/>
      <c r="U2" s="231"/>
      <c r="V2" s="232" t="s">
        <v>200</v>
      </c>
      <c r="W2" s="231" t="s">
        <v>201</v>
      </c>
      <c r="X2" s="231"/>
      <c r="Y2" s="231"/>
      <c r="Z2" s="232" t="s">
        <v>202</v>
      </c>
      <c r="AA2" s="231" t="s">
        <v>203</v>
      </c>
      <c r="AB2" s="231"/>
      <c r="AC2" s="231"/>
      <c r="AD2" s="231"/>
      <c r="AE2" s="232" t="s">
        <v>204</v>
      </c>
      <c r="AF2" s="231" t="s">
        <v>205</v>
      </c>
      <c r="AG2" s="231"/>
      <c r="AH2" s="231"/>
      <c r="AI2" s="232" t="s">
        <v>206</v>
      </c>
      <c r="AJ2" s="231" t="s">
        <v>207</v>
      </c>
      <c r="AK2" s="231"/>
      <c r="AL2" s="231"/>
      <c r="AM2" s="231"/>
      <c r="AN2" s="231" t="s">
        <v>208</v>
      </c>
      <c r="AO2" s="231"/>
      <c r="AP2" s="231"/>
      <c r="AQ2" s="231"/>
      <c r="AR2" s="232" t="s">
        <v>209</v>
      </c>
      <c r="AS2" s="155"/>
      <c r="AT2" s="155"/>
      <c r="AU2" s="155"/>
      <c r="AV2" s="156"/>
      <c r="AW2" s="155"/>
      <c r="AX2" s="155"/>
    </row>
    <row r="3" spans="1:50" ht="57.75" customHeight="1">
      <c r="A3" s="157" t="s">
        <v>210</v>
      </c>
      <c r="B3" s="157" t="s">
        <v>211</v>
      </c>
      <c r="C3" s="157" t="s">
        <v>212</v>
      </c>
      <c r="D3" s="157" t="s">
        <v>213</v>
      </c>
      <c r="E3" s="232"/>
      <c r="F3" s="157" t="s">
        <v>214</v>
      </c>
      <c r="G3" s="157" t="s">
        <v>215</v>
      </c>
      <c r="H3" s="157" t="s">
        <v>216</v>
      </c>
      <c r="I3" s="232"/>
      <c r="J3" s="157" t="s">
        <v>217</v>
      </c>
      <c r="K3" s="157" t="s">
        <v>218</v>
      </c>
      <c r="L3" s="157" t="s">
        <v>219</v>
      </c>
      <c r="M3" s="157" t="s">
        <v>220</v>
      </c>
      <c r="N3" s="157" t="s">
        <v>210</v>
      </c>
      <c r="O3" s="157" t="s">
        <v>211</v>
      </c>
      <c r="P3" s="157" t="s">
        <v>212</v>
      </c>
      <c r="Q3" s="157" t="s">
        <v>213</v>
      </c>
      <c r="R3" s="232"/>
      <c r="S3" s="157" t="s">
        <v>221</v>
      </c>
      <c r="T3" s="157" t="s">
        <v>222</v>
      </c>
      <c r="U3" s="157" t="s">
        <v>223</v>
      </c>
      <c r="V3" s="232"/>
      <c r="W3" s="157" t="s">
        <v>224</v>
      </c>
      <c r="X3" s="157" t="s">
        <v>225</v>
      </c>
      <c r="Y3" s="157" t="s">
        <v>226</v>
      </c>
      <c r="Z3" s="232"/>
      <c r="AA3" s="157" t="s">
        <v>224</v>
      </c>
      <c r="AB3" s="157" t="s">
        <v>225</v>
      </c>
      <c r="AC3" s="157" t="s">
        <v>226</v>
      </c>
      <c r="AD3" s="157" t="s">
        <v>227</v>
      </c>
      <c r="AE3" s="232"/>
      <c r="AF3" s="157" t="s">
        <v>214</v>
      </c>
      <c r="AG3" s="157" t="s">
        <v>215</v>
      </c>
      <c r="AH3" s="157" t="s">
        <v>216</v>
      </c>
      <c r="AI3" s="232"/>
      <c r="AJ3" s="157" t="s">
        <v>228</v>
      </c>
      <c r="AK3" s="157" t="s">
        <v>229</v>
      </c>
      <c r="AL3" s="157" t="s">
        <v>230</v>
      </c>
      <c r="AM3" s="157" t="s">
        <v>231</v>
      </c>
      <c r="AN3" s="157" t="s">
        <v>210</v>
      </c>
      <c r="AO3" s="157" t="s">
        <v>211</v>
      </c>
      <c r="AP3" s="157" t="s">
        <v>212</v>
      </c>
      <c r="AQ3" s="157" t="s">
        <v>213</v>
      </c>
      <c r="AR3" s="232"/>
      <c r="AS3" s="158"/>
      <c r="AT3" s="158"/>
      <c r="AU3" s="158"/>
      <c r="AV3" s="156"/>
      <c r="AW3" s="158"/>
      <c r="AX3" s="158"/>
    </row>
    <row r="4" spans="1:50" s="160" customFormat="1">
      <c r="A4" s="159">
        <v>1</v>
      </c>
      <c r="B4" s="159">
        <v>2</v>
      </c>
      <c r="C4" s="159">
        <v>3</v>
      </c>
      <c r="D4" s="159">
        <v>4</v>
      </c>
      <c r="E4" s="159">
        <v>5</v>
      </c>
      <c r="F4" s="159">
        <v>6</v>
      </c>
      <c r="G4" s="159">
        <v>7</v>
      </c>
      <c r="H4" s="159">
        <v>8</v>
      </c>
      <c r="I4" s="159">
        <v>9</v>
      </c>
      <c r="J4" s="159">
        <v>10</v>
      </c>
      <c r="K4" s="159">
        <v>11</v>
      </c>
      <c r="L4" s="159">
        <v>12</v>
      </c>
      <c r="M4" s="159">
        <v>13</v>
      </c>
      <c r="N4" s="159">
        <v>14</v>
      </c>
      <c r="O4" s="159">
        <v>15</v>
      </c>
      <c r="P4" s="159">
        <v>16</v>
      </c>
      <c r="Q4" s="159">
        <v>17</v>
      </c>
      <c r="R4" s="159">
        <v>18</v>
      </c>
      <c r="S4" s="159">
        <v>19</v>
      </c>
      <c r="T4" s="159">
        <v>20</v>
      </c>
      <c r="U4" s="159">
        <v>21</v>
      </c>
      <c r="V4" s="159">
        <v>22</v>
      </c>
      <c r="W4" s="159">
        <v>23</v>
      </c>
      <c r="X4" s="159">
        <v>24</v>
      </c>
      <c r="Y4" s="159">
        <v>25</v>
      </c>
      <c r="Z4" s="159">
        <v>26</v>
      </c>
      <c r="AA4" s="159">
        <v>27</v>
      </c>
      <c r="AB4" s="159">
        <v>28</v>
      </c>
      <c r="AC4" s="159">
        <v>29</v>
      </c>
      <c r="AD4" s="159">
        <v>30</v>
      </c>
      <c r="AE4" s="159">
        <v>31</v>
      </c>
      <c r="AF4" s="159">
        <v>32</v>
      </c>
      <c r="AG4" s="159">
        <v>33</v>
      </c>
      <c r="AH4" s="159">
        <v>34</v>
      </c>
      <c r="AI4" s="159">
        <v>35</v>
      </c>
      <c r="AJ4" s="159">
        <v>36</v>
      </c>
      <c r="AK4" s="159">
        <v>37</v>
      </c>
      <c r="AL4" s="159">
        <v>38</v>
      </c>
      <c r="AM4" s="159">
        <v>39</v>
      </c>
      <c r="AN4" s="159">
        <v>40</v>
      </c>
      <c r="AO4" s="159">
        <v>41</v>
      </c>
      <c r="AP4" s="159">
        <v>42</v>
      </c>
      <c r="AQ4" s="159">
        <v>43</v>
      </c>
      <c r="AR4" s="232"/>
      <c r="AS4" s="55"/>
      <c r="AT4" s="55"/>
      <c r="AU4" s="55"/>
      <c r="AV4" s="55"/>
      <c r="AW4" s="55"/>
      <c r="AX4" s="55"/>
    </row>
    <row r="5" spans="1:50" ht="15">
      <c r="A5" s="233" t="s">
        <v>232</v>
      </c>
      <c r="B5" s="233" t="s">
        <v>232</v>
      </c>
      <c r="C5" s="233" t="s">
        <v>232</v>
      </c>
      <c r="D5" s="233" t="s">
        <v>232</v>
      </c>
      <c r="E5" s="233" t="s">
        <v>232</v>
      </c>
      <c r="F5" s="233" t="s">
        <v>232</v>
      </c>
      <c r="G5" s="233" t="s">
        <v>232</v>
      </c>
      <c r="H5" s="233" t="s">
        <v>232</v>
      </c>
      <c r="I5" s="233" t="s">
        <v>232</v>
      </c>
      <c r="J5" s="233" t="s">
        <v>232</v>
      </c>
      <c r="K5" s="233" t="s">
        <v>232</v>
      </c>
      <c r="L5" s="233" t="s">
        <v>232</v>
      </c>
      <c r="M5" s="233" t="s">
        <v>232</v>
      </c>
      <c r="N5" s="233" t="s">
        <v>232</v>
      </c>
      <c r="O5" s="233" t="s">
        <v>232</v>
      </c>
      <c r="P5" s="233" t="s">
        <v>232</v>
      </c>
      <c r="Q5" s="233" t="s">
        <v>232</v>
      </c>
      <c r="R5" s="233" t="s">
        <v>233</v>
      </c>
      <c r="S5" s="233" t="s">
        <v>233</v>
      </c>
      <c r="T5" s="161" t="s">
        <v>232</v>
      </c>
      <c r="U5" s="162" t="s">
        <v>232</v>
      </c>
      <c r="V5" s="161" t="s">
        <v>232</v>
      </c>
      <c r="W5" s="162" t="s">
        <v>232</v>
      </c>
      <c r="X5" s="161" t="s">
        <v>232</v>
      </c>
      <c r="Y5" s="162" t="s">
        <v>232</v>
      </c>
      <c r="Z5" s="161" t="s">
        <v>232</v>
      </c>
      <c r="AA5" s="162" t="s">
        <v>232</v>
      </c>
      <c r="AB5" s="161" t="s">
        <v>232</v>
      </c>
      <c r="AC5" s="162" t="s">
        <v>232</v>
      </c>
      <c r="AD5" s="161" t="s">
        <v>232</v>
      </c>
      <c r="AE5" s="162" t="s">
        <v>232</v>
      </c>
      <c r="AF5" s="161" t="s">
        <v>232</v>
      </c>
      <c r="AG5" s="162" t="s">
        <v>232</v>
      </c>
      <c r="AH5" s="161" t="s">
        <v>232</v>
      </c>
      <c r="AI5" s="162" t="s">
        <v>232</v>
      </c>
      <c r="AJ5" s="161" t="s">
        <v>232</v>
      </c>
      <c r="AK5" s="162" t="s">
        <v>232</v>
      </c>
      <c r="AL5" s="161" t="s">
        <v>232</v>
      </c>
      <c r="AM5" s="161" t="s">
        <v>232</v>
      </c>
      <c r="AN5" s="161" t="s">
        <v>232</v>
      </c>
      <c r="AO5" s="161" t="s">
        <v>232</v>
      </c>
      <c r="AP5" s="161" t="s">
        <v>232</v>
      </c>
      <c r="AQ5" s="236" t="s">
        <v>235</v>
      </c>
      <c r="AR5" s="235">
        <v>1</v>
      </c>
      <c r="AS5" s="163"/>
      <c r="AT5" s="163"/>
      <c r="AU5" s="163"/>
      <c r="AV5" s="163"/>
      <c r="AW5" s="163"/>
      <c r="AX5" s="163"/>
    </row>
    <row r="6" spans="1:50" ht="15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164" t="s">
        <v>234</v>
      </c>
      <c r="U6" s="164" t="s">
        <v>234</v>
      </c>
      <c r="V6" s="164" t="s">
        <v>234</v>
      </c>
      <c r="W6" s="164" t="s">
        <v>234</v>
      </c>
      <c r="X6" s="164" t="s">
        <v>234</v>
      </c>
      <c r="Y6" s="164" t="s">
        <v>234</v>
      </c>
      <c r="Z6" s="164" t="s">
        <v>234</v>
      </c>
      <c r="AA6" s="164" t="s">
        <v>234</v>
      </c>
      <c r="AB6" s="164" t="s">
        <v>234</v>
      </c>
      <c r="AC6" s="164" t="s">
        <v>234</v>
      </c>
      <c r="AD6" s="164" t="s">
        <v>234</v>
      </c>
      <c r="AE6" s="164" t="s">
        <v>234</v>
      </c>
      <c r="AF6" s="164" t="s">
        <v>234</v>
      </c>
      <c r="AG6" s="164" t="s">
        <v>234</v>
      </c>
      <c r="AH6" s="164" t="s">
        <v>234</v>
      </c>
      <c r="AI6" s="164" t="s">
        <v>234</v>
      </c>
      <c r="AJ6" s="164" t="s">
        <v>234</v>
      </c>
      <c r="AK6" s="164" t="s">
        <v>234</v>
      </c>
      <c r="AL6" s="164" t="s">
        <v>234</v>
      </c>
      <c r="AM6" s="164" t="s">
        <v>234</v>
      </c>
      <c r="AN6" s="164" t="s">
        <v>234</v>
      </c>
      <c r="AO6" s="164" t="s">
        <v>234</v>
      </c>
      <c r="AP6" s="164" t="s">
        <v>234</v>
      </c>
      <c r="AQ6" s="237"/>
      <c r="AR6" s="235"/>
      <c r="AS6" s="163"/>
      <c r="AT6" s="163"/>
      <c r="AU6" s="163"/>
      <c r="AV6" s="163"/>
      <c r="AW6" s="163"/>
      <c r="AX6" s="163"/>
    </row>
    <row r="7" spans="1:50" ht="15">
      <c r="A7" s="165" t="s">
        <v>232</v>
      </c>
      <c r="B7" s="161" t="s">
        <v>232</v>
      </c>
      <c r="C7" s="162" t="s">
        <v>232</v>
      </c>
      <c r="D7" s="161" t="s">
        <v>232</v>
      </c>
      <c r="E7" s="162" t="s">
        <v>232</v>
      </c>
      <c r="F7" s="161" t="s">
        <v>232</v>
      </c>
      <c r="G7" s="162" t="s">
        <v>232</v>
      </c>
      <c r="H7" s="161" t="s">
        <v>232</v>
      </c>
      <c r="I7" s="162" t="s">
        <v>232</v>
      </c>
      <c r="J7" s="161" t="s">
        <v>232</v>
      </c>
      <c r="K7" s="162" t="s">
        <v>232</v>
      </c>
      <c r="L7" s="161" t="s">
        <v>232</v>
      </c>
      <c r="M7" s="162" t="s">
        <v>232</v>
      </c>
      <c r="N7" s="161" t="s">
        <v>232</v>
      </c>
      <c r="O7" s="162" t="s">
        <v>232</v>
      </c>
      <c r="P7" s="161" t="s">
        <v>232</v>
      </c>
      <c r="Q7" s="161" t="s">
        <v>232</v>
      </c>
      <c r="R7" s="233" t="s">
        <v>233</v>
      </c>
      <c r="S7" s="233" t="s">
        <v>233</v>
      </c>
      <c r="T7" s="161" t="s">
        <v>232</v>
      </c>
      <c r="U7" s="162" t="s">
        <v>232</v>
      </c>
      <c r="V7" s="161" t="s">
        <v>232</v>
      </c>
      <c r="W7" s="162" t="s">
        <v>232</v>
      </c>
      <c r="X7" s="161" t="s">
        <v>232</v>
      </c>
      <c r="Y7" s="162" t="s">
        <v>232</v>
      </c>
      <c r="Z7" s="161" t="s">
        <v>232</v>
      </c>
      <c r="AA7" s="162" t="s">
        <v>232</v>
      </c>
      <c r="AB7" s="161" t="s">
        <v>232</v>
      </c>
      <c r="AC7" s="162" t="s">
        <v>232</v>
      </c>
      <c r="AD7" s="161" t="s">
        <v>232</v>
      </c>
      <c r="AE7" s="162" t="s">
        <v>232</v>
      </c>
      <c r="AF7" s="161" t="s">
        <v>232</v>
      </c>
      <c r="AG7" s="162" t="s">
        <v>232</v>
      </c>
      <c r="AH7" s="161" t="s">
        <v>232</v>
      </c>
      <c r="AI7" s="162" t="s">
        <v>232</v>
      </c>
      <c r="AJ7" s="161" t="s">
        <v>232</v>
      </c>
      <c r="AK7" s="161" t="s">
        <v>232</v>
      </c>
      <c r="AL7" s="162" t="s">
        <v>232</v>
      </c>
      <c r="AM7" s="161" t="s">
        <v>232</v>
      </c>
      <c r="AN7" s="162" t="s">
        <v>232</v>
      </c>
      <c r="AO7" s="236" t="s">
        <v>235</v>
      </c>
      <c r="AP7" s="236" t="s">
        <v>235</v>
      </c>
      <c r="AQ7" s="236" t="s">
        <v>235</v>
      </c>
      <c r="AR7" s="235">
        <v>2</v>
      </c>
      <c r="AS7" s="163"/>
      <c r="AT7" s="163"/>
      <c r="AU7" s="163"/>
      <c r="AV7" s="163"/>
      <c r="AW7" s="163"/>
      <c r="AX7" s="163"/>
    </row>
    <row r="8" spans="1:50" ht="15">
      <c r="A8" s="166" t="s">
        <v>234</v>
      </c>
      <c r="B8" s="166" t="s">
        <v>234</v>
      </c>
      <c r="C8" s="166" t="s">
        <v>234</v>
      </c>
      <c r="D8" s="166" t="s">
        <v>234</v>
      </c>
      <c r="E8" s="166" t="s">
        <v>234</v>
      </c>
      <c r="F8" s="166" t="s">
        <v>234</v>
      </c>
      <c r="G8" s="166" t="s">
        <v>234</v>
      </c>
      <c r="H8" s="166" t="s">
        <v>234</v>
      </c>
      <c r="I8" s="166" t="s">
        <v>234</v>
      </c>
      <c r="J8" s="166" t="s">
        <v>234</v>
      </c>
      <c r="K8" s="166" t="s">
        <v>234</v>
      </c>
      <c r="L8" s="166" t="s">
        <v>234</v>
      </c>
      <c r="M8" s="166" t="s">
        <v>234</v>
      </c>
      <c r="N8" s="166" t="s">
        <v>234</v>
      </c>
      <c r="O8" s="166" t="s">
        <v>234</v>
      </c>
      <c r="P8" s="166" t="s">
        <v>234</v>
      </c>
      <c r="Q8" s="166" t="s">
        <v>234</v>
      </c>
      <c r="R8" s="234"/>
      <c r="S8" s="234"/>
      <c r="T8" s="164" t="s">
        <v>234</v>
      </c>
      <c r="U8" s="164" t="s">
        <v>234</v>
      </c>
      <c r="V8" s="164" t="s">
        <v>234</v>
      </c>
      <c r="W8" s="164" t="s">
        <v>234</v>
      </c>
      <c r="X8" s="164" t="s">
        <v>234</v>
      </c>
      <c r="Y8" s="164" t="s">
        <v>234</v>
      </c>
      <c r="Z8" s="164" t="s">
        <v>234</v>
      </c>
      <c r="AA8" s="164" t="s">
        <v>234</v>
      </c>
      <c r="AB8" s="164" t="s">
        <v>234</v>
      </c>
      <c r="AC8" s="164" t="s">
        <v>234</v>
      </c>
      <c r="AD8" s="164" t="s">
        <v>234</v>
      </c>
      <c r="AE8" s="164" t="s">
        <v>234</v>
      </c>
      <c r="AF8" s="164" t="s">
        <v>234</v>
      </c>
      <c r="AG8" s="164" t="s">
        <v>234</v>
      </c>
      <c r="AH8" s="164" t="s">
        <v>234</v>
      </c>
      <c r="AI8" s="164" t="s">
        <v>234</v>
      </c>
      <c r="AJ8" s="164" t="s">
        <v>234</v>
      </c>
      <c r="AK8" s="167" t="s">
        <v>234</v>
      </c>
      <c r="AL8" s="163" t="s">
        <v>234</v>
      </c>
      <c r="AM8" s="167" t="s">
        <v>234</v>
      </c>
      <c r="AN8" s="168" t="s">
        <v>234</v>
      </c>
      <c r="AO8" s="237"/>
      <c r="AP8" s="237"/>
      <c r="AQ8" s="237"/>
      <c r="AR8" s="235">
        <v>2</v>
      </c>
      <c r="AS8" s="163"/>
      <c r="AT8" s="163"/>
      <c r="AU8" s="163"/>
      <c r="AV8" s="163"/>
      <c r="AW8" s="163"/>
      <c r="AX8" s="163"/>
    </row>
    <row r="9" spans="1:50" ht="15" customHeight="1">
      <c r="A9" s="238" t="s">
        <v>236</v>
      </c>
      <c r="B9" s="238" t="s">
        <v>236</v>
      </c>
      <c r="C9" s="238" t="s">
        <v>236</v>
      </c>
      <c r="D9" s="238" t="s">
        <v>236</v>
      </c>
      <c r="E9" s="238" t="s">
        <v>236</v>
      </c>
      <c r="F9" s="238" t="s">
        <v>236</v>
      </c>
      <c r="G9" s="238" t="s">
        <v>236</v>
      </c>
      <c r="H9" s="239" t="s">
        <v>236</v>
      </c>
      <c r="I9" s="161" t="s">
        <v>232</v>
      </c>
      <c r="J9" s="162" t="s">
        <v>232</v>
      </c>
      <c r="K9" s="161" t="s">
        <v>232</v>
      </c>
      <c r="L9" s="162" t="s">
        <v>232</v>
      </c>
      <c r="M9" s="161" t="s">
        <v>232</v>
      </c>
      <c r="N9" s="162" t="s">
        <v>232</v>
      </c>
      <c r="O9" s="161" t="s">
        <v>232</v>
      </c>
      <c r="P9" s="162" t="s">
        <v>232</v>
      </c>
      <c r="Q9" s="161" t="s">
        <v>232</v>
      </c>
      <c r="R9" s="240" t="s">
        <v>233</v>
      </c>
      <c r="S9" s="238" t="s">
        <v>233</v>
      </c>
      <c r="T9" s="161" t="s">
        <v>232</v>
      </c>
      <c r="U9" s="162" t="s">
        <v>232</v>
      </c>
      <c r="V9" s="161" t="s">
        <v>232</v>
      </c>
      <c r="W9" s="162" t="s">
        <v>232</v>
      </c>
      <c r="X9" s="161" t="s">
        <v>232</v>
      </c>
      <c r="Y9" s="162" t="s">
        <v>232</v>
      </c>
      <c r="Z9" s="161" t="s">
        <v>232</v>
      </c>
      <c r="AA9" s="162" t="s">
        <v>232</v>
      </c>
      <c r="AB9" s="161" t="s">
        <v>232</v>
      </c>
      <c r="AC9" s="161" t="s">
        <v>232</v>
      </c>
      <c r="AD9" s="162" t="s">
        <v>232</v>
      </c>
      <c r="AE9" s="161" t="s">
        <v>232</v>
      </c>
      <c r="AF9" s="162" t="s">
        <v>232</v>
      </c>
      <c r="AG9" s="161" t="s">
        <v>232</v>
      </c>
      <c r="AH9" s="238" t="s">
        <v>236</v>
      </c>
      <c r="AI9" s="238" t="s">
        <v>236</v>
      </c>
      <c r="AJ9" s="238" t="s">
        <v>236</v>
      </c>
      <c r="AK9" s="238" t="s">
        <v>236</v>
      </c>
      <c r="AL9" s="238" t="s">
        <v>236</v>
      </c>
      <c r="AM9" s="238" t="s">
        <v>236</v>
      </c>
      <c r="AN9" s="236" t="s">
        <v>235</v>
      </c>
      <c r="AO9" s="241" t="s">
        <v>235</v>
      </c>
      <c r="AP9" s="241" t="s">
        <v>237</v>
      </c>
      <c r="AQ9" s="241" t="s">
        <v>237</v>
      </c>
      <c r="AR9" s="235">
        <v>3</v>
      </c>
      <c r="AS9" s="163"/>
      <c r="AT9" s="163"/>
      <c r="AU9" s="163"/>
      <c r="AV9" s="163"/>
      <c r="AW9" s="163"/>
      <c r="AX9" s="163"/>
    </row>
    <row r="10" spans="1:50" ht="15">
      <c r="A10" s="238"/>
      <c r="B10" s="238"/>
      <c r="C10" s="238"/>
      <c r="D10" s="238"/>
      <c r="E10" s="238"/>
      <c r="F10" s="238"/>
      <c r="G10" s="238"/>
      <c r="H10" s="239"/>
      <c r="I10" s="167" t="s">
        <v>234</v>
      </c>
      <c r="J10" s="208" t="s">
        <v>234</v>
      </c>
      <c r="K10" s="167" t="s">
        <v>234</v>
      </c>
      <c r="L10" s="208" t="s">
        <v>234</v>
      </c>
      <c r="M10" s="167" t="s">
        <v>234</v>
      </c>
      <c r="N10" s="208" t="s">
        <v>234</v>
      </c>
      <c r="O10" s="167" t="s">
        <v>234</v>
      </c>
      <c r="P10" s="208" t="s">
        <v>234</v>
      </c>
      <c r="Q10" s="167" t="s">
        <v>234</v>
      </c>
      <c r="R10" s="240"/>
      <c r="S10" s="238"/>
      <c r="T10" s="167" t="s">
        <v>234</v>
      </c>
      <c r="U10" s="208" t="s">
        <v>234</v>
      </c>
      <c r="V10" s="167" t="s">
        <v>234</v>
      </c>
      <c r="W10" s="208" t="s">
        <v>234</v>
      </c>
      <c r="X10" s="167" t="s">
        <v>234</v>
      </c>
      <c r="Y10" s="208" t="s">
        <v>234</v>
      </c>
      <c r="Z10" s="167" t="s">
        <v>234</v>
      </c>
      <c r="AA10" s="208" t="s">
        <v>234</v>
      </c>
      <c r="AB10" s="167" t="s">
        <v>234</v>
      </c>
      <c r="AC10" s="167" t="s">
        <v>234</v>
      </c>
      <c r="AD10" s="208" t="s">
        <v>234</v>
      </c>
      <c r="AE10" s="167" t="s">
        <v>234</v>
      </c>
      <c r="AF10" s="208" t="s">
        <v>234</v>
      </c>
      <c r="AG10" s="167" t="s">
        <v>234</v>
      </c>
      <c r="AH10" s="238"/>
      <c r="AI10" s="238"/>
      <c r="AJ10" s="238"/>
      <c r="AK10" s="238"/>
      <c r="AL10" s="238"/>
      <c r="AM10" s="238"/>
      <c r="AN10" s="237"/>
      <c r="AO10" s="241"/>
      <c r="AP10" s="241"/>
      <c r="AQ10" s="241"/>
      <c r="AR10" s="235"/>
      <c r="AS10" s="163"/>
      <c r="AT10" s="163"/>
      <c r="AU10" s="163"/>
      <c r="AV10" s="163"/>
      <c r="AW10" s="163"/>
      <c r="AX10" s="163"/>
    </row>
    <row r="11" spans="1:50" ht="29.25" customHeight="1">
      <c r="A11" s="242" t="s">
        <v>238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169"/>
      <c r="AT11" s="169"/>
      <c r="AU11" s="169"/>
      <c r="AV11" s="169"/>
      <c r="AW11" s="169"/>
      <c r="AX11" s="169"/>
    </row>
    <row r="13" spans="1:50" ht="15">
      <c r="C13" s="9"/>
      <c r="F13" s="10"/>
    </row>
    <row r="14" spans="1:50" ht="18.75">
      <c r="A14" s="243" t="s">
        <v>3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</row>
    <row r="15" spans="1:50">
      <c r="C15" s="11"/>
    </row>
    <row r="16" spans="1:50" s="46" customFormat="1" ht="62.25" customHeight="1">
      <c r="A16" s="244" t="s">
        <v>4</v>
      </c>
      <c r="B16" s="244"/>
      <c r="C16" s="244"/>
      <c r="D16" s="244" t="s">
        <v>40</v>
      </c>
      <c r="E16" s="244"/>
      <c r="F16" s="244"/>
      <c r="G16" s="244"/>
      <c r="H16" s="244"/>
      <c r="I16" s="244"/>
      <c r="J16" s="244"/>
      <c r="K16" s="244"/>
      <c r="L16" s="244" t="s">
        <v>41</v>
      </c>
      <c r="M16" s="244"/>
      <c r="N16" s="244"/>
      <c r="O16" s="244"/>
      <c r="P16" s="244"/>
      <c r="Q16" s="244"/>
      <c r="R16" s="244" t="s">
        <v>5</v>
      </c>
      <c r="S16" s="244"/>
      <c r="T16" s="244"/>
      <c r="U16" s="244"/>
      <c r="V16" s="244"/>
      <c r="W16" s="244"/>
      <c r="X16" s="244" t="s">
        <v>42</v>
      </c>
      <c r="Y16" s="244"/>
      <c r="Z16" s="244"/>
      <c r="AA16" s="244"/>
      <c r="AB16" s="244"/>
      <c r="AC16" s="244"/>
      <c r="AD16" s="244" t="s">
        <v>184</v>
      </c>
      <c r="AE16" s="244"/>
      <c r="AF16" s="244"/>
      <c r="AG16" s="244"/>
      <c r="AH16" s="244"/>
      <c r="AI16" s="244"/>
      <c r="AJ16" s="244" t="s">
        <v>6</v>
      </c>
      <c r="AK16" s="244"/>
      <c r="AL16" s="244"/>
      <c r="AM16" s="244"/>
      <c r="AN16" s="244"/>
      <c r="AO16" s="244" t="s">
        <v>89</v>
      </c>
      <c r="AP16" s="244"/>
      <c r="AQ16" s="244"/>
      <c r="AR16" s="244"/>
    </row>
    <row r="17" spans="1:44" s="170" customFormat="1" ht="15">
      <c r="A17" s="246">
        <v>1</v>
      </c>
      <c r="B17" s="246"/>
      <c r="C17" s="246"/>
      <c r="D17" s="246">
        <v>2</v>
      </c>
      <c r="E17" s="246"/>
      <c r="F17" s="246"/>
      <c r="G17" s="246"/>
      <c r="H17" s="246"/>
      <c r="I17" s="246"/>
      <c r="J17" s="246">
        <v>3</v>
      </c>
      <c r="K17" s="246"/>
      <c r="L17" s="246">
        <v>3</v>
      </c>
      <c r="M17" s="246"/>
      <c r="N17" s="246">
        <v>4</v>
      </c>
      <c r="O17" s="246"/>
      <c r="P17" s="246"/>
      <c r="Q17" s="246"/>
      <c r="R17" s="246">
        <v>4</v>
      </c>
      <c r="S17" s="246"/>
      <c r="T17" s="246"/>
      <c r="U17" s="246"/>
      <c r="V17" s="246">
        <v>5</v>
      </c>
      <c r="W17" s="246"/>
      <c r="X17" s="246">
        <v>5</v>
      </c>
      <c r="Y17" s="246"/>
      <c r="Z17" s="246"/>
      <c r="AA17" s="246"/>
      <c r="AB17" s="246"/>
      <c r="AC17" s="246">
        <v>6</v>
      </c>
      <c r="AD17" s="246">
        <v>6</v>
      </c>
      <c r="AE17" s="246"/>
      <c r="AF17" s="246"/>
      <c r="AG17" s="246"/>
      <c r="AH17" s="246"/>
      <c r="AI17" s="246"/>
      <c r="AJ17" s="246">
        <v>7</v>
      </c>
      <c r="AK17" s="246"/>
      <c r="AL17" s="246"/>
      <c r="AM17" s="246"/>
      <c r="AN17" s="246"/>
      <c r="AO17" s="246">
        <v>8</v>
      </c>
      <c r="AP17" s="246"/>
      <c r="AQ17" s="246"/>
      <c r="AR17" s="246"/>
    </row>
    <row r="18" spans="1:44" s="46" customFormat="1" ht="18.75">
      <c r="A18" s="245" t="s">
        <v>9</v>
      </c>
      <c r="B18" s="245"/>
      <c r="C18" s="245"/>
      <c r="D18" s="245">
        <v>36.200000000000003</v>
      </c>
      <c r="E18" s="245"/>
      <c r="F18" s="245"/>
      <c r="G18" s="245"/>
      <c r="H18" s="245"/>
      <c r="I18" s="245"/>
      <c r="J18" s="245"/>
      <c r="K18" s="245"/>
      <c r="L18" s="245">
        <v>3.8</v>
      </c>
      <c r="M18" s="245"/>
      <c r="N18" s="245"/>
      <c r="O18" s="245"/>
      <c r="P18" s="245"/>
      <c r="Q18" s="245"/>
      <c r="R18" s="245">
        <v>0</v>
      </c>
      <c r="S18" s="245"/>
      <c r="T18" s="245"/>
      <c r="U18" s="245"/>
      <c r="V18" s="245"/>
      <c r="W18" s="245"/>
      <c r="X18" s="245">
        <v>1</v>
      </c>
      <c r="Y18" s="245"/>
      <c r="Z18" s="245"/>
      <c r="AA18" s="245"/>
      <c r="AB18" s="245"/>
      <c r="AC18" s="245"/>
      <c r="AD18" s="245">
        <v>0</v>
      </c>
      <c r="AE18" s="245"/>
      <c r="AF18" s="245"/>
      <c r="AG18" s="245"/>
      <c r="AH18" s="245"/>
      <c r="AI18" s="245"/>
      <c r="AJ18" s="245">
        <v>11</v>
      </c>
      <c r="AK18" s="245"/>
      <c r="AL18" s="245"/>
      <c r="AM18" s="245"/>
      <c r="AN18" s="245"/>
      <c r="AO18" s="245">
        <f>SUM(D18:AN18)</f>
        <v>52</v>
      </c>
      <c r="AP18" s="245"/>
      <c r="AQ18" s="245"/>
      <c r="AR18" s="245"/>
    </row>
    <row r="19" spans="1:44" s="46" customFormat="1" ht="18.75">
      <c r="A19" s="245" t="s">
        <v>10</v>
      </c>
      <c r="B19" s="245"/>
      <c r="C19" s="245"/>
      <c r="D19" s="245">
        <v>31.5</v>
      </c>
      <c r="E19" s="245"/>
      <c r="F19" s="245"/>
      <c r="G19" s="245"/>
      <c r="H19" s="245"/>
      <c r="I19" s="245"/>
      <c r="J19" s="245"/>
      <c r="K19" s="245"/>
      <c r="L19" s="245">
        <v>7.5</v>
      </c>
      <c r="M19" s="245"/>
      <c r="N19" s="245"/>
      <c r="O19" s="245"/>
      <c r="P19" s="245"/>
      <c r="Q19" s="245"/>
      <c r="R19" s="245">
        <v>0</v>
      </c>
      <c r="S19" s="245"/>
      <c r="T19" s="245"/>
      <c r="U19" s="245"/>
      <c r="V19" s="245"/>
      <c r="W19" s="245"/>
      <c r="X19" s="245">
        <v>2</v>
      </c>
      <c r="Y19" s="245"/>
      <c r="Z19" s="245"/>
      <c r="AA19" s="245"/>
      <c r="AB19" s="245"/>
      <c r="AC19" s="245"/>
      <c r="AD19" s="245">
        <v>0</v>
      </c>
      <c r="AE19" s="245"/>
      <c r="AF19" s="245"/>
      <c r="AG19" s="245"/>
      <c r="AH19" s="245"/>
      <c r="AI19" s="245"/>
      <c r="AJ19" s="245">
        <v>11</v>
      </c>
      <c r="AK19" s="245"/>
      <c r="AL19" s="245"/>
      <c r="AM19" s="245"/>
      <c r="AN19" s="245"/>
      <c r="AO19" s="245">
        <f>SUM(D19:AN19)</f>
        <v>52</v>
      </c>
      <c r="AP19" s="245"/>
      <c r="AQ19" s="245"/>
      <c r="AR19" s="245"/>
    </row>
    <row r="20" spans="1:44" s="46" customFormat="1" ht="18.75">
      <c r="A20" s="245" t="s">
        <v>11</v>
      </c>
      <c r="B20" s="245"/>
      <c r="C20" s="245"/>
      <c r="D20" s="245">
        <v>9.3000000000000007</v>
      </c>
      <c r="E20" s="245"/>
      <c r="F20" s="245"/>
      <c r="G20" s="245"/>
      <c r="H20" s="245"/>
      <c r="I20" s="245"/>
      <c r="J20" s="245"/>
      <c r="K20" s="245"/>
      <c r="L20" s="245">
        <v>13.7</v>
      </c>
      <c r="M20" s="245"/>
      <c r="N20" s="245"/>
      <c r="O20" s="245"/>
      <c r="P20" s="245"/>
      <c r="Q20" s="245"/>
      <c r="R20" s="245">
        <v>14</v>
      </c>
      <c r="S20" s="245"/>
      <c r="T20" s="245"/>
      <c r="U20" s="245"/>
      <c r="V20" s="245"/>
      <c r="W20" s="245"/>
      <c r="X20" s="245">
        <v>2</v>
      </c>
      <c r="Y20" s="245"/>
      <c r="Z20" s="245"/>
      <c r="AA20" s="245"/>
      <c r="AB20" s="245"/>
      <c r="AC20" s="245"/>
      <c r="AD20" s="245">
        <v>2</v>
      </c>
      <c r="AE20" s="245"/>
      <c r="AF20" s="245"/>
      <c r="AG20" s="245"/>
      <c r="AH20" s="245"/>
      <c r="AI20" s="245"/>
      <c r="AJ20" s="245">
        <v>2</v>
      </c>
      <c r="AK20" s="245"/>
      <c r="AL20" s="245"/>
      <c r="AM20" s="245"/>
      <c r="AN20" s="245"/>
      <c r="AO20" s="245">
        <f>SUM(D20:AN20)</f>
        <v>43</v>
      </c>
      <c r="AP20" s="245"/>
      <c r="AQ20" s="245"/>
      <c r="AR20" s="245"/>
    </row>
    <row r="21" spans="1:44" s="171" customFormat="1" ht="18.75">
      <c r="A21" s="248" t="s">
        <v>39</v>
      </c>
      <c r="B21" s="248"/>
      <c r="C21" s="248"/>
      <c r="D21" s="248">
        <f>SUM(D18:K20)</f>
        <v>77</v>
      </c>
      <c r="E21" s="248"/>
      <c r="F21" s="248"/>
      <c r="G21" s="248"/>
      <c r="H21" s="248"/>
      <c r="I21" s="248"/>
      <c r="J21" s="248"/>
      <c r="K21" s="248"/>
      <c r="L21" s="248">
        <f>SUM(L18:Q20)</f>
        <v>25</v>
      </c>
      <c r="M21" s="248"/>
      <c r="N21" s="248"/>
      <c r="O21" s="248"/>
      <c r="P21" s="248"/>
      <c r="Q21" s="248"/>
      <c r="R21" s="248">
        <f>SUM(R18:W20)</f>
        <v>14</v>
      </c>
      <c r="S21" s="248"/>
      <c r="T21" s="248"/>
      <c r="U21" s="248"/>
      <c r="V21" s="248"/>
      <c r="W21" s="248"/>
      <c r="X21" s="248">
        <f>SUM(X18:AC20)</f>
        <v>5</v>
      </c>
      <c r="Y21" s="248"/>
      <c r="Z21" s="248"/>
      <c r="AA21" s="248"/>
      <c r="AB21" s="248"/>
      <c r="AC21" s="248"/>
      <c r="AD21" s="248">
        <f>SUM(AD18:AI20)</f>
        <v>2</v>
      </c>
      <c r="AE21" s="248"/>
      <c r="AF21" s="248"/>
      <c r="AG21" s="248"/>
      <c r="AH21" s="248"/>
      <c r="AI21" s="248"/>
      <c r="AJ21" s="248">
        <f>SUM(AJ18:AN20)</f>
        <v>24</v>
      </c>
      <c r="AK21" s="248"/>
      <c r="AL21" s="248"/>
      <c r="AM21" s="248"/>
      <c r="AN21" s="248"/>
      <c r="AO21" s="248">
        <f>SUM(AO18:AR20)</f>
        <v>147</v>
      </c>
      <c r="AP21" s="248"/>
      <c r="AQ21" s="248"/>
      <c r="AR21" s="248"/>
    </row>
    <row r="23" spans="1:44" hidden="1">
      <c r="AP23" s="247">
        <v>147</v>
      </c>
      <c r="AQ23" s="247"/>
    </row>
  </sheetData>
  <mergeCells count="118">
    <mergeCell ref="AP23:AQ23"/>
    <mergeCell ref="AQ5:AQ6"/>
    <mergeCell ref="AJ21:AN21"/>
    <mergeCell ref="AO21:AR21"/>
    <mergeCell ref="A21:C21"/>
    <mergeCell ref="D21:K21"/>
    <mergeCell ref="L21:Q21"/>
    <mergeCell ref="R21:W21"/>
    <mergeCell ref="X21:AC21"/>
    <mergeCell ref="AD21:AI21"/>
    <mergeCell ref="AJ19:AN19"/>
    <mergeCell ref="AO19:AR19"/>
    <mergeCell ref="A20:C20"/>
    <mergeCell ref="D20:K20"/>
    <mergeCell ref="L20:Q20"/>
    <mergeCell ref="R20:W20"/>
    <mergeCell ref="X20:AC20"/>
    <mergeCell ref="AD20:AI20"/>
    <mergeCell ref="AJ20:AN20"/>
    <mergeCell ref="AO20:AR20"/>
    <mergeCell ref="A19:C19"/>
    <mergeCell ref="D19:K19"/>
    <mergeCell ref="L19:Q19"/>
    <mergeCell ref="R19:W19"/>
    <mergeCell ref="X19:AC19"/>
    <mergeCell ref="AD19:AI19"/>
    <mergeCell ref="AJ17:AN17"/>
    <mergeCell ref="AO17:AR17"/>
    <mergeCell ref="A18:C18"/>
    <mergeCell ref="D18:K18"/>
    <mergeCell ref="L18:Q18"/>
    <mergeCell ref="R18:W18"/>
    <mergeCell ref="X18:AC18"/>
    <mergeCell ref="AD18:AI18"/>
    <mergeCell ref="AJ18:AN18"/>
    <mergeCell ref="AO18:AR18"/>
    <mergeCell ref="A17:C17"/>
    <mergeCell ref="D17:K17"/>
    <mergeCell ref="L17:Q17"/>
    <mergeCell ref="R17:W17"/>
    <mergeCell ref="X17:AC17"/>
    <mergeCell ref="AD17:AI17"/>
    <mergeCell ref="A11:AR11"/>
    <mergeCell ref="A14:AR14"/>
    <mergeCell ref="A16:C16"/>
    <mergeCell ref="D16:K16"/>
    <mergeCell ref="L16:Q16"/>
    <mergeCell ref="R16:W16"/>
    <mergeCell ref="X16:AC16"/>
    <mergeCell ref="AD16:AI16"/>
    <mergeCell ref="AJ16:AN16"/>
    <mergeCell ref="AO16:AR16"/>
    <mergeCell ref="AM9:AM10"/>
    <mergeCell ref="AN9:AN10"/>
    <mergeCell ref="AO9:AO10"/>
    <mergeCell ref="AP9:AP10"/>
    <mergeCell ref="AQ9:AQ10"/>
    <mergeCell ref="AR9:AR10"/>
    <mergeCell ref="AI9:AI10"/>
    <mergeCell ref="AJ9:AJ10"/>
    <mergeCell ref="AK9:AK10"/>
    <mergeCell ref="AL9:AL10"/>
    <mergeCell ref="G9:G10"/>
    <mergeCell ref="H9:H10"/>
    <mergeCell ref="R9:R10"/>
    <mergeCell ref="S9:S10"/>
    <mergeCell ref="AH9:AH10"/>
    <mergeCell ref="A9:A10"/>
    <mergeCell ref="B9:B10"/>
    <mergeCell ref="C9:C10"/>
    <mergeCell ref="D9:D10"/>
    <mergeCell ref="E9:E10"/>
    <mergeCell ref="F9:F10"/>
    <mergeCell ref="AR5:AR6"/>
    <mergeCell ref="R7:R8"/>
    <mergeCell ref="S7:S8"/>
    <mergeCell ref="AO7:AO8"/>
    <mergeCell ref="AP7:AP8"/>
    <mergeCell ref="AQ7:AQ8"/>
    <mergeCell ref="AR7:AR8"/>
    <mergeCell ref="N5:N6"/>
    <mergeCell ref="O5:O6"/>
    <mergeCell ref="Q5:Q6"/>
    <mergeCell ref="R5:R6"/>
    <mergeCell ref="S5:S6"/>
    <mergeCell ref="A5:A6"/>
    <mergeCell ref="B5:B6"/>
    <mergeCell ref="C5:C6"/>
    <mergeCell ref="D5:D6"/>
    <mergeCell ref="E5:E6"/>
    <mergeCell ref="F5:F6"/>
    <mergeCell ref="G5:G6"/>
    <mergeCell ref="W2:Y2"/>
    <mergeCell ref="Z2:Z3"/>
    <mergeCell ref="H5:H6"/>
    <mergeCell ref="I5:I6"/>
    <mergeCell ref="J5:J6"/>
    <mergeCell ref="K5:K6"/>
    <mergeCell ref="L5:L6"/>
    <mergeCell ref="M5:M6"/>
    <mergeCell ref="P5:P6"/>
    <mergeCell ref="A1:AR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AJ2:AM2"/>
    <mergeCell ref="AN2:AQ2"/>
    <mergeCell ref="AR2:AR4"/>
    <mergeCell ref="AA2:AD2"/>
    <mergeCell ref="AE2:AE3"/>
    <mergeCell ref="AF2:AH2"/>
    <mergeCell ref="AI2:AI3"/>
  </mergeCells>
  <pageMargins left="0.8" right="0.31496062992125984" top="0.76" bottom="0.39370078740157483" header="0.31496062992125984" footer="0.31496062992125984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57"/>
  <sheetViews>
    <sheetView tabSelected="1" zoomScaleNormal="100" workbookViewId="0">
      <pane xSplit="8" ySplit="6" topLeftCell="I19" activePane="bottomRight" state="frozen"/>
      <selection activeCell="AE7" sqref="AE7"/>
      <selection pane="topRight" activeCell="AE7" sqref="AE7"/>
      <selection pane="bottomLeft" activeCell="AE7" sqref="AE7"/>
      <selection pane="bottomRight" activeCell="AE7" sqref="AE7"/>
    </sheetView>
  </sheetViews>
  <sheetFormatPr defaultRowHeight="11.25"/>
  <cols>
    <col min="1" max="1" width="9.28515625" style="42" customWidth="1"/>
    <col min="2" max="2" width="4" style="43" hidden="1" customWidth="1"/>
    <col min="3" max="3" width="70.85546875" style="44" customWidth="1"/>
    <col min="4" max="4" width="9.28515625" style="43" customWidth="1"/>
    <col min="5" max="5" width="5.85546875" style="9" customWidth="1"/>
    <col min="6" max="6" width="5.140625" style="9" customWidth="1"/>
    <col min="7" max="7" width="5.7109375" style="9" customWidth="1"/>
    <col min="8" max="8" width="5.28515625" style="9" customWidth="1"/>
    <col min="9" max="16" width="5.42578125" style="9" customWidth="1"/>
    <col min="17" max="17" width="4.85546875" style="9" customWidth="1"/>
    <col min="18" max="18" width="4.42578125" style="9" customWidth="1"/>
    <col min="19" max="19" width="4.85546875" style="9" customWidth="1"/>
    <col min="20" max="20" width="9.140625" style="9" customWidth="1"/>
    <col min="21" max="21" width="9.140625" style="9"/>
    <col min="22" max="22" width="9.140625" style="9" customWidth="1"/>
    <col min="23" max="16384" width="9.140625" style="9"/>
  </cols>
  <sheetData>
    <row r="1" spans="1:50">
      <c r="A1" s="286" t="s">
        <v>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s="13" customFormat="1" thickBot="1">
      <c r="A2" s="287" t="s">
        <v>43</v>
      </c>
      <c r="B2" s="267" t="s">
        <v>8</v>
      </c>
      <c r="C2" s="290" t="s">
        <v>114</v>
      </c>
      <c r="D2" s="267" t="s">
        <v>44</v>
      </c>
      <c r="E2" s="290" t="s">
        <v>45</v>
      </c>
      <c r="F2" s="290"/>
      <c r="G2" s="290"/>
      <c r="H2" s="290"/>
      <c r="I2" s="287" t="s">
        <v>50</v>
      </c>
      <c r="J2" s="287"/>
      <c r="K2" s="287"/>
      <c r="L2" s="287"/>
      <c r="M2" s="287"/>
      <c r="N2" s="287"/>
      <c r="O2" s="287"/>
      <c r="P2" s="287"/>
      <c r="Q2" s="287"/>
    </row>
    <row r="3" spans="1:50" s="13" customFormat="1" ht="20.25" customHeight="1">
      <c r="A3" s="288"/>
      <c r="B3" s="285"/>
      <c r="C3" s="290"/>
      <c r="D3" s="285"/>
      <c r="E3" s="285" t="s">
        <v>46</v>
      </c>
      <c r="F3" s="267" t="s">
        <v>47</v>
      </c>
      <c r="G3" s="265" t="s">
        <v>48</v>
      </c>
      <c r="H3" s="266"/>
      <c r="I3" s="263" t="s">
        <v>9</v>
      </c>
      <c r="J3" s="264"/>
      <c r="K3" s="291" t="s">
        <v>56</v>
      </c>
      <c r="L3" s="257" t="s">
        <v>10</v>
      </c>
      <c r="M3" s="257"/>
      <c r="N3" s="258" t="s">
        <v>57</v>
      </c>
      <c r="O3" s="255" t="s">
        <v>11</v>
      </c>
      <c r="P3" s="256"/>
      <c r="Q3" s="250" t="s">
        <v>58</v>
      </c>
    </row>
    <row r="4" spans="1:50" s="13" customFormat="1" ht="21">
      <c r="A4" s="288"/>
      <c r="B4" s="285"/>
      <c r="C4" s="290"/>
      <c r="D4" s="285"/>
      <c r="E4" s="285"/>
      <c r="F4" s="285"/>
      <c r="G4" s="267" t="s">
        <v>49</v>
      </c>
      <c r="H4" s="252" t="s">
        <v>90</v>
      </c>
      <c r="I4" s="66" t="s">
        <v>51</v>
      </c>
      <c r="J4" s="153" t="s">
        <v>52</v>
      </c>
      <c r="K4" s="292"/>
      <c r="L4" s="138" t="s">
        <v>53</v>
      </c>
      <c r="M4" s="153" t="s">
        <v>54</v>
      </c>
      <c r="N4" s="259"/>
      <c r="O4" s="221" t="s">
        <v>55</v>
      </c>
      <c r="P4" s="220" t="s">
        <v>86</v>
      </c>
      <c r="Q4" s="251"/>
    </row>
    <row r="5" spans="1:50" s="13" customFormat="1" ht="21">
      <c r="A5" s="289"/>
      <c r="B5" s="268"/>
      <c r="C5" s="290"/>
      <c r="D5" s="268"/>
      <c r="E5" s="268"/>
      <c r="F5" s="268"/>
      <c r="G5" s="268"/>
      <c r="H5" s="253"/>
      <c r="I5" s="63" t="s">
        <v>91</v>
      </c>
      <c r="J5" s="69" t="s">
        <v>264</v>
      </c>
      <c r="K5" s="292"/>
      <c r="L5" s="69" t="s">
        <v>91</v>
      </c>
      <c r="M5" s="69" t="s">
        <v>299</v>
      </c>
      <c r="N5" s="259"/>
      <c r="O5" s="68" t="s">
        <v>91</v>
      </c>
      <c r="P5" s="67" t="s">
        <v>300</v>
      </c>
      <c r="Q5" s="251"/>
    </row>
    <row r="6" spans="1:50" s="16" customFormat="1" ht="9">
      <c r="A6" s="14" t="s">
        <v>12</v>
      </c>
      <c r="B6" s="14"/>
      <c r="C6" s="15" t="s">
        <v>13</v>
      </c>
      <c r="D6" s="15" t="s">
        <v>14</v>
      </c>
      <c r="E6" s="15" t="s">
        <v>15</v>
      </c>
      <c r="F6" s="15" t="s">
        <v>16</v>
      </c>
      <c r="G6" s="15" t="s">
        <v>17</v>
      </c>
      <c r="H6" s="60" t="s">
        <v>18</v>
      </c>
      <c r="I6" s="64" t="s">
        <v>19</v>
      </c>
      <c r="J6" s="65" t="s">
        <v>20</v>
      </c>
      <c r="K6" s="194" t="s">
        <v>21</v>
      </c>
      <c r="L6" s="187" t="s">
        <v>22</v>
      </c>
      <c r="M6" s="65" t="s">
        <v>23</v>
      </c>
      <c r="N6" s="60" t="s">
        <v>112</v>
      </c>
      <c r="O6" s="61" t="s">
        <v>24</v>
      </c>
      <c r="P6" s="70" t="s">
        <v>25</v>
      </c>
      <c r="Q6" s="62" t="s">
        <v>26</v>
      </c>
    </row>
    <row r="7" spans="1:50" s="11" customFormat="1" ht="12" customHeight="1">
      <c r="A7" s="73" t="s">
        <v>59</v>
      </c>
      <c r="B7" s="73"/>
      <c r="C7" s="200" t="s">
        <v>60</v>
      </c>
      <c r="D7" s="83" t="s">
        <v>289</v>
      </c>
      <c r="E7" s="75">
        <f>SUM(E8:E19)</f>
        <v>3078</v>
      </c>
      <c r="F7" s="75">
        <f>SUM(F8:F19)</f>
        <v>1026</v>
      </c>
      <c r="G7" s="75">
        <f>SUM(G8:G19)</f>
        <v>2052</v>
      </c>
      <c r="H7" s="76">
        <f>SUM(H8:H19)</f>
        <v>406</v>
      </c>
      <c r="I7" s="77"/>
      <c r="J7" s="78"/>
      <c r="K7" s="79"/>
      <c r="L7" s="78"/>
      <c r="M7" s="78"/>
      <c r="N7" s="123"/>
      <c r="O7" s="80"/>
      <c r="P7" s="81"/>
      <c r="Q7" s="79"/>
      <c r="S7" s="11">
        <v>2052</v>
      </c>
      <c r="T7" s="9">
        <f t="shared" ref="T7:T19" si="0">H7-S7</f>
        <v>-1646</v>
      </c>
    </row>
    <row r="8" spans="1:50">
      <c r="A8" s="28" t="s">
        <v>239</v>
      </c>
      <c r="B8" s="28" t="s">
        <v>27</v>
      </c>
      <c r="C8" s="209" t="s">
        <v>290</v>
      </c>
      <c r="D8" s="71" t="s">
        <v>291</v>
      </c>
      <c r="E8" s="30">
        <f>F8+G8</f>
        <v>186</v>
      </c>
      <c r="F8" s="30">
        <f>G8/2</f>
        <v>62</v>
      </c>
      <c r="G8" s="31">
        <f t="shared" ref="G8:G19" si="1">K8+N8+P8</f>
        <v>124</v>
      </c>
      <c r="H8" s="31">
        <v>0</v>
      </c>
      <c r="I8" s="32">
        <v>68</v>
      </c>
      <c r="J8" s="33">
        <v>56</v>
      </c>
      <c r="K8" s="125">
        <f t="shared" ref="K8:K19" si="2">I8+J8</f>
        <v>124</v>
      </c>
      <c r="L8" s="32">
        <v>0</v>
      </c>
      <c r="M8" s="33">
        <v>0</v>
      </c>
      <c r="N8" s="125">
        <f t="shared" ref="N8:N19" si="3">SUM(L8:M8)</f>
        <v>0</v>
      </c>
      <c r="O8" s="35">
        <v>0</v>
      </c>
      <c r="P8" s="36">
        <v>0</v>
      </c>
      <c r="Q8" s="34">
        <f t="shared" ref="Q8:Q13" si="4">SUM(O8:P8)</f>
        <v>0</v>
      </c>
      <c r="S8" s="9">
        <v>114</v>
      </c>
      <c r="T8" s="9">
        <f t="shared" si="0"/>
        <v>-114</v>
      </c>
    </row>
    <row r="9" spans="1:50">
      <c r="A9" s="28" t="s">
        <v>240</v>
      </c>
      <c r="B9" s="28"/>
      <c r="C9" s="209" t="s">
        <v>292</v>
      </c>
      <c r="D9" s="71" t="s">
        <v>266</v>
      </c>
      <c r="E9" s="30">
        <f>F9+G9</f>
        <v>258</v>
      </c>
      <c r="F9" s="30">
        <f>G9/2</f>
        <v>86</v>
      </c>
      <c r="G9" s="31">
        <f t="shared" si="1"/>
        <v>172</v>
      </c>
      <c r="H9" s="31">
        <v>0</v>
      </c>
      <c r="I9" s="32">
        <v>0</v>
      </c>
      <c r="J9" s="33">
        <v>0</v>
      </c>
      <c r="K9" s="125">
        <f t="shared" si="2"/>
        <v>0</v>
      </c>
      <c r="L9" s="32">
        <v>68</v>
      </c>
      <c r="M9" s="33">
        <v>104</v>
      </c>
      <c r="N9" s="125">
        <f t="shared" ref="N9" si="5">SUM(L9:M9)</f>
        <v>172</v>
      </c>
      <c r="O9" s="35">
        <v>0</v>
      </c>
      <c r="P9" s="36">
        <v>0</v>
      </c>
      <c r="Q9" s="34">
        <f t="shared" si="4"/>
        <v>0</v>
      </c>
      <c r="S9" s="9">
        <v>171</v>
      </c>
      <c r="T9" s="9">
        <f t="shared" si="0"/>
        <v>-171</v>
      </c>
    </row>
    <row r="10" spans="1:50">
      <c r="A10" s="28" t="s">
        <v>241</v>
      </c>
      <c r="B10" s="37" t="s">
        <v>27</v>
      </c>
      <c r="C10" s="209" t="s">
        <v>29</v>
      </c>
      <c r="D10" s="72" t="s">
        <v>93</v>
      </c>
      <c r="E10" s="30">
        <f t="shared" ref="E10:E19" si="6">F10+G10</f>
        <v>267</v>
      </c>
      <c r="F10" s="30">
        <f t="shared" ref="F10:F19" si="7">G10/2</f>
        <v>89</v>
      </c>
      <c r="G10" s="31">
        <f t="shared" si="1"/>
        <v>178</v>
      </c>
      <c r="H10" s="31">
        <v>0</v>
      </c>
      <c r="I10" s="32">
        <v>34</v>
      </c>
      <c r="J10" s="33">
        <v>46</v>
      </c>
      <c r="K10" s="125">
        <f t="shared" si="2"/>
        <v>80</v>
      </c>
      <c r="L10" s="32">
        <v>34</v>
      </c>
      <c r="M10" s="33">
        <v>64</v>
      </c>
      <c r="N10" s="125">
        <f t="shared" si="3"/>
        <v>98</v>
      </c>
      <c r="O10" s="35">
        <v>0</v>
      </c>
      <c r="P10" s="36">
        <v>0</v>
      </c>
      <c r="Q10" s="34">
        <f t="shared" si="4"/>
        <v>0</v>
      </c>
      <c r="S10" s="9">
        <v>171</v>
      </c>
      <c r="T10" s="9">
        <f t="shared" si="0"/>
        <v>-171</v>
      </c>
    </row>
    <row r="11" spans="1:50">
      <c r="A11" s="28" t="s">
        <v>242</v>
      </c>
      <c r="B11" s="39" t="s">
        <v>27</v>
      </c>
      <c r="C11" s="209" t="s">
        <v>32</v>
      </c>
      <c r="D11" s="72" t="s">
        <v>293</v>
      </c>
      <c r="E11" s="30">
        <f>F11+G11</f>
        <v>528</v>
      </c>
      <c r="F11" s="30">
        <f>G11/2</f>
        <v>176</v>
      </c>
      <c r="G11" s="31">
        <f t="shared" si="1"/>
        <v>352</v>
      </c>
      <c r="H11" s="31">
        <v>0</v>
      </c>
      <c r="I11" s="32">
        <v>74</v>
      </c>
      <c r="J11" s="33">
        <v>102</v>
      </c>
      <c r="K11" s="125">
        <f>I11+J11</f>
        <v>176</v>
      </c>
      <c r="L11" s="32">
        <v>68</v>
      </c>
      <c r="M11" s="33">
        <v>108</v>
      </c>
      <c r="N11" s="125">
        <f>SUM(L11:M11)</f>
        <v>176</v>
      </c>
      <c r="O11" s="35">
        <v>0</v>
      </c>
      <c r="P11" s="36">
        <v>0</v>
      </c>
      <c r="Q11" s="34">
        <f t="shared" si="4"/>
        <v>0</v>
      </c>
      <c r="S11" s="9">
        <v>285</v>
      </c>
      <c r="T11" s="9">
        <f t="shared" si="0"/>
        <v>-285</v>
      </c>
    </row>
    <row r="12" spans="1:50">
      <c r="A12" s="28" t="s">
        <v>243</v>
      </c>
      <c r="B12" s="37" t="s">
        <v>27</v>
      </c>
      <c r="C12" s="209" t="s">
        <v>28</v>
      </c>
      <c r="D12" s="72" t="s">
        <v>266</v>
      </c>
      <c r="E12" s="30">
        <f t="shared" si="6"/>
        <v>258</v>
      </c>
      <c r="F12" s="30">
        <f t="shared" si="7"/>
        <v>86</v>
      </c>
      <c r="G12" s="31">
        <f t="shared" si="1"/>
        <v>172</v>
      </c>
      <c r="H12" s="31">
        <v>0</v>
      </c>
      <c r="I12" s="32">
        <v>68</v>
      </c>
      <c r="J12" s="33">
        <v>104</v>
      </c>
      <c r="K12" s="125">
        <f t="shared" si="2"/>
        <v>172</v>
      </c>
      <c r="L12" s="32">
        <v>0</v>
      </c>
      <c r="M12" s="33">
        <v>0</v>
      </c>
      <c r="N12" s="125">
        <f t="shared" si="3"/>
        <v>0</v>
      </c>
      <c r="O12" s="35">
        <v>0</v>
      </c>
      <c r="P12" s="36">
        <v>0</v>
      </c>
      <c r="Q12" s="34">
        <f t="shared" si="4"/>
        <v>0</v>
      </c>
      <c r="S12" s="9">
        <v>171</v>
      </c>
      <c r="T12" s="9">
        <f t="shared" si="0"/>
        <v>-171</v>
      </c>
    </row>
    <row r="13" spans="1:50">
      <c r="A13" s="28" t="s">
        <v>244</v>
      </c>
      <c r="B13" s="37" t="s">
        <v>30</v>
      </c>
      <c r="C13" s="209" t="s">
        <v>31</v>
      </c>
      <c r="D13" s="72" t="s">
        <v>294</v>
      </c>
      <c r="E13" s="30">
        <f t="shared" si="6"/>
        <v>360</v>
      </c>
      <c r="F13" s="30">
        <f t="shared" si="7"/>
        <v>120</v>
      </c>
      <c r="G13" s="31">
        <f t="shared" si="1"/>
        <v>240</v>
      </c>
      <c r="H13" s="31">
        <f>G13</f>
        <v>240</v>
      </c>
      <c r="I13" s="32">
        <v>52</v>
      </c>
      <c r="J13" s="33">
        <v>72</v>
      </c>
      <c r="K13" s="125">
        <f t="shared" si="2"/>
        <v>124</v>
      </c>
      <c r="L13" s="32">
        <v>52</v>
      </c>
      <c r="M13" s="33">
        <v>64</v>
      </c>
      <c r="N13" s="125">
        <f t="shared" ref="N13:N18" si="8">SUM(L13:M13)</f>
        <v>116</v>
      </c>
      <c r="O13" s="35">
        <v>0</v>
      </c>
      <c r="P13" s="36">
        <v>0</v>
      </c>
      <c r="Q13" s="34">
        <f t="shared" si="4"/>
        <v>0</v>
      </c>
      <c r="S13" s="9">
        <v>171</v>
      </c>
      <c r="T13" s="9">
        <f t="shared" si="0"/>
        <v>69</v>
      </c>
    </row>
    <row r="14" spans="1:50">
      <c r="A14" s="28" t="s">
        <v>245</v>
      </c>
      <c r="B14" s="37" t="s">
        <v>30</v>
      </c>
      <c r="C14" s="209" t="s">
        <v>61</v>
      </c>
      <c r="D14" s="72" t="s">
        <v>94</v>
      </c>
      <c r="E14" s="30">
        <f t="shared" si="6"/>
        <v>108</v>
      </c>
      <c r="F14" s="30">
        <f t="shared" si="7"/>
        <v>36</v>
      </c>
      <c r="G14" s="31">
        <f t="shared" si="1"/>
        <v>72</v>
      </c>
      <c r="H14" s="31">
        <v>10</v>
      </c>
      <c r="I14" s="32">
        <v>0</v>
      </c>
      <c r="J14" s="33">
        <v>0</v>
      </c>
      <c r="K14" s="125">
        <f t="shared" si="2"/>
        <v>0</v>
      </c>
      <c r="L14" s="32">
        <v>34</v>
      </c>
      <c r="M14" s="33">
        <v>38</v>
      </c>
      <c r="N14" s="125">
        <f t="shared" si="8"/>
        <v>72</v>
      </c>
      <c r="O14" s="35">
        <v>0</v>
      </c>
      <c r="P14" s="36">
        <v>0</v>
      </c>
      <c r="Q14" s="34">
        <f t="shared" ref="Q14" si="9">SUM(O14:P14)</f>
        <v>0</v>
      </c>
      <c r="S14" s="9">
        <v>72</v>
      </c>
      <c r="T14" s="9">
        <f t="shared" si="0"/>
        <v>-62</v>
      </c>
    </row>
    <row r="15" spans="1:50">
      <c r="A15" s="28" t="s">
        <v>247</v>
      </c>
      <c r="B15" s="37"/>
      <c r="C15" s="209" t="s">
        <v>295</v>
      </c>
      <c r="D15" s="72" t="s">
        <v>87</v>
      </c>
      <c r="E15" s="30">
        <f t="shared" si="6"/>
        <v>54</v>
      </c>
      <c r="F15" s="30">
        <f t="shared" si="7"/>
        <v>18</v>
      </c>
      <c r="G15" s="31">
        <f t="shared" si="1"/>
        <v>36</v>
      </c>
      <c r="H15" s="31">
        <v>0</v>
      </c>
      <c r="I15" s="32">
        <v>0</v>
      </c>
      <c r="J15" s="33">
        <v>0</v>
      </c>
      <c r="K15" s="125">
        <f t="shared" si="2"/>
        <v>0</v>
      </c>
      <c r="L15" s="32">
        <v>0</v>
      </c>
      <c r="M15" s="33">
        <v>36</v>
      </c>
      <c r="N15" s="125">
        <f t="shared" si="8"/>
        <v>36</v>
      </c>
      <c r="O15" s="35">
        <v>0</v>
      </c>
      <c r="P15" s="36">
        <v>0</v>
      </c>
      <c r="Q15" s="34">
        <f>SUM(O15:P15)</f>
        <v>0</v>
      </c>
      <c r="S15" s="9">
        <v>36</v>
      </c>
      <c r="T15" s="9">
        <f t="shared" si="0"/>
        <v>-36</v>
      </c>
    </row>
    <row r="16" spans="1:50">
      <c r="A16" s="28" t="s">
        <v>248</v>
      </c>
      <c r="B16" s="37" t="s">
        <v>27</v>
      </c>
      <c r="C16" s="209" t="s">
        <v>246</v>
      </c>
      <c r="D16" s="72" t="s">
        <v>293</v>
      </c>
      <c r="E16" s="30">
        <f t="shared" si="6"/>
        <v>237</v>
      </c>
      <c r="F16" s="30">
        <f t="shared" si="7"/>
        <v>79</v>
      </c>
      <c r="G16" s="31">
        <f t="shared" si="1"/>
        <v>158</v>
      </c>
      <c r="H16" s="31">
        <v>120</v>
      </c>
      <c r="I16" s="32">
        <v>34</v>
      </c>
      <c r="J16" s="33">
        <v>48</v>
      </c>
      <c r="K16" s="125">
        <f t="shared" si="2"/>
        <v>82</v>
      </c>
      <c r="L16" s="32">
        <v>34</v>
      </c>
      <c r="M16" s="33">
        <v>42</v>
      </c>
      <c r="N16" s="125">
        <f t="shared" si="8"/>
        <v>76</v>
      </c>
      <c r="O16" s="35">
        <v>0</v>
      </c>
      <c r="P16" s="36">
        <v>0</v>
      </c>
      <c r="Q16" s="34">
        <f>SUM(O16:P16)</f>
        <v>0</v>
      </c>
      <c r="S16" s="9">
        <v>108</v>
      </c>
      <c r="T16" s="9">
        <f t="shared" si="0"/>
        <v>12</v>
      </c>
    </row>
    <row r="17" spans="1:22">
      <c r="A17" s="28" t="s">
        <v>249</v>
      </c>
      <c r="B17" s="37" t="s">
        <v>27</v>
      </c>
      <c r="C17" s="209" t="s">
        <v>33</v>
      </c>
      <c r="D17" s="72" t="s">
        <v>296</v>
      </c>
      <c r="E17" s="30">
        <f t="shared" si="6"/>
        <v>321</v>
      </c>
      <c r="F17" s="30">
        <f t="shared" si="7"/>
        <v>107</v>
      </c>
      <c r="G17" s="31">
        <f t="shared" si="1"/>
        <v>214</v>
      </c>
      <c r="H17" s="31">
        <v>12</v>
      </c>
      <c r="I17" s="32">
        <v>52</v>
      </c>
      <c r="J17" s="33">
        <v>70</v>
      </c>
      <c r="K17" s="125">
        <f t="shared" si="2"/>
        <v>122</v>
      </c>
      <c r="L17" s="32">
        <v>50</v>
      </c>
      <c r="M17" s="33">
        <v>42</v>
      </c>
      <c r="N17" s="125">
        <f t="shared" si="8"/>
        <v>92</v>
      </c>
      <c r="O17" s="35">
        <v>0</v>
      </c>
      <c r="P17" s="36">
        <v>0</v>
      </c>
      <c r="Q17" s="34">
        <f>SUM(O17:P17)</f>
        <v>0</v>
      </c>
      <c r="S17" s="9">
        <v>180</v>
      </c>
      <c r="T17" s="9">
        <f t="shared" si="0"/>
        <v>-168</v>
      </c>
    </row>
    <row r="18" spans="1:22">
      <c r="A18" s="28" t="s">
        <v>250</v>
      </c>
      <c r="B18" s="37"/>
      <c r="C18" s="209" t="s">
        <v>34</v>
      </c>
      <c r="D18" s="72" t="s">
        <v>94</v>
      </c>
      <c r="E18" s="30">
        <f t="shared" si="6"/>
        <v>216</v>
      </c>
      <c r="F18" s="30">
        <f t="shared" si="7"/>
        <v>72</v>
      </c>
      <c r="G18" s="31">
        <f t="shared" si="1"/>
        <v>144</v>
      </c>
      <c r="H18" s="31">
        <v>24</v>
      </c>
      <c r="I18" s="32">
        <v>68</v>
      </c>
      <c r="J18" s="33">
        <v>76</v>
      </c>
      <c r="K18" s="125">
        <f t="shared" si="2"/>
        <v>144</v>
      </c>
      <c r="L18" s="32">
        <v>0</v>
      </c>
      <c r="M18" s="33">
        <v>0</v>
      </c>
      <c r="N18" s="125">
        <f t="shared" si="8"/>
        <v>0</v>
      </c>
      <c r="O18" s="35">
        <v>0</v>
      </c>
      <c r="P18" s="36">
        <v>0</v>
      </c>
      <c r="Q18" s="34">
        <f>SUM(O18:P18)</f>
        <v>0</v>
      </c>
      <c r="S18" s="9">
        <v>114</v>
      </c>
      <c r="T18" s="9">
        <f t="shared" si="0"/>
        <v>-90</v>
      </c>
    </row>
    <row r="19" spans="1:22">
      <c r="A19" s="28" t="s">
        <v>297</v>
      </c>
      <c r="B19" s="37" t="s">
        <v>27</v>
      </c>
      <c r="C19" s="209" t="s">
        <v>298</v>
      </c>
      <c r="D19" s="72" t="s">
        <v>266</v>
      </c>
      <c r="E19" s="30">
        <f t="shared" si="6"/>
        <v>285</v>
      </c>
      <c r="F19" s="30">
        <f t="shared" si="7"/>
        <v>95</v>
      </c>
      <c r="G19" s="31">
        <f t="shared" si="1"/>
        <v>190</v>
      </c>
      <c r="H19" s="31">
        <v>0</v>
      </c>
      <c r="I19" s="32">
        <v>0</v>
      </c>
      <c r="J19" s="33">
        <v>0</v>
      </c>
      <c r="K19" s="125">
        <f t="shared" si="2"/>
        <v>0</v>
      </c>
      <c r="L19" s="32">
        <v>86</v>
      </c>
      <c r="M19" s="33">
        <v>104</v>
      </c>
      <c r="N19" s="125">
        <f t="shared" si="3"/>
        <v>190</v>
      </c>
      <c r="O19" s="35">
        <v>0</v>
      </c>
      <c r="P19" s="36">
        <v>0</v>
      </c>
      <c r="Q19" s="34">
        <f>SUM(O19:P19)</f>
        <v>0</v>
      </c>
      <c r="S19" s="9">
        <v>171</v>
      </c>
      <c r="T19" s="9">
        <f t="shared" si="0"/>
        <v>-171</v>
      </c>
    </row>
    <row r="20" spans="1:22" s="27" customFormat="1" ht="12" customHeight="1">
      <c r="A20" s="82" t="s">
        <v>62</v>
      </c>
      <c r="B20" s="82"/>
      <c r="C20" s="202" t="s">
        <v>35</v>
      </c>
      <c r="D20" s="83" t="s">
        <v>263</v>
      </c>
      <c r="E20" s="84">
        <f>SUM(E21:E26)</f>
        <v>351</v>
      </c>
      <c r="F20" s="84">
        <f>SUM(F21:F26)</f>
        <v>117</v>
      </c>
      <c r="G20" s="84">
        <f>SUM(G21:G26)</f>
        <v>234</v>
      </c>
      <c r="H20" s="84">
        <f>SUM(H21:H26)</f>
        <v>97</v>
      </c>
      <c r="I20" s="85"/>
      <c r="J20" s="74"/>
      <c r="K20" s="86"/>
      <c r="L20" s="189"/>
      <c r="M20" s="74"/>
      <c r="N20" s="126"/>
      <c r="O20" s="87"/>
      <c r="P20" s="88"/>
      <c r="Q20" s="86"/>
    </row>
    <row r="21" spans="1:22">
      <c r="A21" s="48" t="s">
        <v>66</v>
      </c>
      <c r="B21" s="37" t="s">
        <v>27</v>
      </c>
      <c r="C21" s="201" t="s">
        <v>85</v>
      </c>
      <c r="D21" s="72" t="s">
        <v>87</v>
      </c>
      <c r="E21" s="29">
        <f>G21+F21</f>
        <v>51</v>
      </c>
      <c r="F21" s="30">
        <f t="shared" ref="F21:F26" si="10">G21/2</f>
        <v>17</v>
      </c>
      <c r="G21" s="31">
        <f>K21+N21+Q21</f>
        <v>34</v>
      </c>
      <c r="H21" s="219">
        <v>16</v>
      </c>
      <c r="I21" s="32">
        <v>34</v>
      </c>
      <c r="J21" s="33">
        <v>0</v>
      </c>
      <c r="K21" s="34">
        <f t="shared" ref="K21:K37" si="11">I21+J21</f>
        <v>34</v>
      </c>
      <c r="L21" s="188">
        <v>0</v>
      </c>
      <c r="M21" s="33">
        <v>0</v>
      </c>
      <c r="N21" s="125">
        <f t="shared" ref="N21:N26" si="12">SUM(L21:M21)</f>
        <v>0</v>
      </c>
      <c r="O21" s="35">
        <v>0</v>
      </c>
      <c r="P21" s="36">
        <v>0</v>
      </c>
      <c r="Q21" s="34">
        <f t="shared" ref="Q21:Q26" si="13">SUM(O21:P21)</f>
        <v>0</v>
      </c>
    </row>
    <row r="22" spans="1:22">
      <c r="A22" s="49" t="s">
        <v>67</v>
      </c>
      <c r="B22" s="37" t="s">
        <v>27</v>
      </c>
      <c r="C22" s="201" t="s">
        <v>97</v>
      </c>
      <c r="D22" s="72" t="s">
        <v>87</v>
      </c>
      <c r="E22" s="29">
        <f>G22+F22</f>
        <v>93</v>
      </c>
      <c r="F22" s="30">
        <f t="shared" si="10"/>
        <v>31</v>
      </c>
      <c r="G22" s="31">
        <f>K22+N22+Q22</f>
        <v>62</v>
      </c>
      <c r="H22" s="219">
        <v>36</v>
      </c>
      <c r="I22" s="32">
        <v>62</v>
      </c>
      <c r="J22" s="33">
        <v>0</v>
      </c>
      <c r="K22" s="34">
        <f t="shared" si="11"/>
        <v>62</v>
      </c>
      <c r="L22" s="188">
        <v>0</v>
      </c>
      <c r="M22" s="33">
        <v>0</v>
      </c>
      <c r="N22" s="125">
        <f t="shared" si="12"/>
        <v>0</v>
      </c>
      <c r="O22" s="35">
        <v>0</v>
      </c>
      <c r="P22" s="36">
        <v>0</v>
      </c>
      <c r="Q22" s="34">
        <f t="shared" si="13"/>
        <v>0</v>
      </c>
    </row>
    <row r="23" spans="1:22" ht="11.25" customHeight="1">
      <c r="A23" s="48" t="s">
        <v>68</v>
      </c>
      <c r="B23" s="37"/>
      <c r="C23" s="201" t="s">
        <v>98</v>
      </c>
      <c r="D23" s="72" t="s">
        <v>87</v>
      </c>
      <c r="E23" s="29">
        <f>G23+F23</f>
        <v>51</v>
      </c>
      <c r="F23" s="30">
        <f t="shared" si="10"/>
        <v>17</v>
      </c>
      <c r="G23" s="31">
        <f>K23+N23+Q23</f>
        <v>34</v>
      </c>
      <c r="H23" s="219">
        <v>18</v>
      </c>
      <c r="I23" s="32">
        <v>0</v>
      </c>
      <c r="J23" s="33">
        <v>34</v>
      </c>
      <c r="K23" s="34">
        <f t="shared" si="11"/>
        <v>34</v>
      </c>
      <c r="L23" s="188">
        <v>0</v>
      </c>
      <c r="M23" s="33">
        <v>0</v>
      </c>
      <c r="N23" s="125">
        <f t="shared" si="12"/>
        <v>0</v>
      </c>
      <c r="O23" s="35">
        <v>0</v>
      </c>
      <c r="P23" s="36">
        <v>0</v>
      </c>
      <c r="Q23" s="34">
        <f t="shared" si="13"/>
        <v>0</v>
      </c>
    </row>
    <row r="24" spans="1:22">
      <c r="A24" s="49" t="s">
        <v>69</v>
      </c>
      <c r="B24" s="37" t="s">
        <v>27</v>
      </c>
      <c r="C24" s="201" t="s">
        <v>99</v>
      </c>
      <c r="D24" s="72" t="s">
        <v>87</v>
      </c>
      <c r="E24" s="29">
        <f>G24+F24</f>
        <v>51</v>
      </c>
      <c r="F24" s="30">
        <f t="shared" si="10"/>
        <v>17</v>
      </c>
      <c r="G24" s="31">
        <f>K24+N24+Q24</f>
        <v>34</v>
      </c>
      <c r="H24" s="219">
        <v>16</v>
      </c>
      <c r="I24" s="32">
        <v>0</v>
      </c>
      <c r="J24" s="33">
        <v>0</v>
      </c>
      <c r="K24" s="34">
        <f t="shared" si="11"/>
        <v>0</v>
      </c>
      <c r="L24" s="188">
        <v>0</v>
      </c>
      <c r="M24" s="33">
        <v>0</v>
      </c>
      <c r="N24" s="125">
        <f t="shared" si="12"/>
        <v>0</v>
      </c>
      <c r="O24" s="35">
        <v>0</v>
      </c>
      <c r="P24" s="36">
        <v>34</v>
      </c>
      <c r="Q24" s="34">
        <f t="shared" si="13"/>
        <v>34</v>
      </c>
    </row>
    <row r="25" spans="1:22">
      <c r="A25" s="48" t="s">
        <v>70</v>
      </c>
      <c r="B25" s="37" t="s">
        <v>27</v>
      </c>
      <c r="C25" s="201" t="s">
        <v>71</v>
      </c>
      <c r="D25" s="72" t="s">
        <v>87</v>
      </c>
      <c r="E25" s="29">
        <f>G25+F25</f>
        <v>48</v>
      </c>
      <c r="F25" s="30">
        <f t="shared" si="10"/>
        <v>16</v>
      </c>
      <c r="G25" s="31">
        <f>K25+N25+Q25</f>
        <v>32</v>
      </c>
      <c r="H25" s="31">
        <v>11</v>
      </c>
      <c r="I25" s="32">
        <v>0</v>
      </c>
      <c r="J25" s="33">
        <v>0</v>
      </c>
      <c r="K25" s="34">
        <f t="shared" si="11"/>
        <v>0</v>
      </c>
      <c r="L25" s="188">
        <v>0</v>
      </c>
      <c r="M25" s="33">
        <v>0</v>
      </c>
      <c r="N25" s="125">
        <f t="shared" si="12"/>
        <v>0</v>
      </c>
      <c r="O25" s="35">
        <v>32</v>
      </c>
      <c r="P25" s="36">
        <v>0</v>
      </c>
      <c r="Q25" s="34">
        <f t="shared" si="13"/>
        <v>32</v>
      </c>
    </row>
    <row r="26" spans="1:22">
      <c r="A26" s="48" t="s">
        <v>261</v>
      </c>
      <c r="B26" s="37"/>
      <c r="C26" s="209" t="s">
        <v>262</v>
      </c>
      <c r="D26" s="72" t="s">
        <v>87</v>
      </c>
      <c r="E26" s="29">
        <v>57</v>
      </c>
      <c r="F26" s="30">
        <f t="shared" si="10"/>
        <v>19</v>
      </c>
      <c r="G26" s="31">
        <v>38</v>
      </c>
      <c r="H26" s="219">
        <v>0</v>
      </c>
      <c r="I26" s="32">
        <v>0</v>
      </c>
      <c r="J26" s="33">
        <v>0</v>
      </c>
      <c r="K26" s="34">
        <f>I26+J26</f>
        <v>0</v>
      </c>
      <c r="L26" s="188">
        <v>0</v>
      </c>
      <c r="M26" s="33">
        <v>0</v>
      </c>
      <c r="N26" s="125">
        <f t="shared" si="12"/>
        <v>0</v>
      </c>
      <c r="O26" s="35">
        <v>0</v>
      </c>
      <c r="P26" s="36">
        <v>38</v>
      </c>
      <c r="Q26" s="34">
        <f t="shared" si="13"/>
        <v>38</v>
      </c>
    </row>
    <row r="27" spans="1:22" s="27" customFormat="1">
      <c r="A27" s="82" t="s">
        <v>63</v>
      </c>
      <c r="B27" s="82"/>
      <c r="C27" s="202" t="s">
        <v>36</v>
      </c>
      <c r="D27" s="74" t="str">
        <f>D28</f>
        <v>0/12/3</v>
      </c>
      <c r="E27" s="89">
        <f>E28</f>
        <v>2073</v>
      </c>
      <c r="F27" s="89">
        <f>F28</f>
        <v>223</v>
      </c>
      <c r="G27" s="89">
        <f>G28</f>
        <v>1850</v>
      </c>
      <c r="H27" s="84">
        <f>H28</f>
        <v>1586</v>
      </c>
      <c r="I27" s="85"/>
      <c r="J27" s="74"/>
      <c r="K27" s="86"/>
      <c r="L27" s="189"/>
      <c r="M27" s="74"/>
      <c r="N27" s="126"/>
      <c r="O27" s="90"/>
      <c r="P27" s="91"/>
      <c r="Q27" s="86"/>
    </row>
    <row r="28" spans="1:22" s="27" customFormat="1">
      <c r="A28" s="50" t="s">
        <v>64</v>
      </c>
      <c r="B28" s="20"/>
      <c r="C28" s="203" t="s">
        <v>65</v>
      </c>
      <c r="D28" s="140" t="s">
        <v>270</v>
      </c>
      <c r="E28" s="21">
        <f>E29+E34+E38</f>
        <v>2073</v>
      </c>
      <c r="F28" s="21">
        <f>F29+F34+F38</f>
        <v>223</v>
      </c>
      <c r="G28" s="21">
        <f>G29+G34+G38</f>
        <v>1850</v>
      </c>
      <c r="H28" s="185">
        <f>H29+H34+H38</f>
        <v>1586</v>
      </c>
      <c r="I28" s="38"/>
      <c r="J28" s="24"/>
      <c r="K28" s="34"/>
      <c r="L28" s="190"/>
      <c r="M28" s="24"/>
      <c r="N28" s="125"/>
      <c r="O28" s="22"/>
      <c r="P28" s="23"/>
      <c r="Q28" s="34"/>
    </row>
    <row r="29" spans="1:22" s="27" customFormat="1" ht="12.75" customHeight="1">
      <c r="A29" s="92" t="s">
        <v>72</v>
      </c>
      <c r="B29" s="92"/>
      <c r="C29" s="204" t="s">
        <v>105</v>
      </c>
      <c r="D29" s="141" t="s">
        <v>269</v>
      </c>
      <c r="E29" s="94">
        <f t="shared" ref="E29:J29" si="14">SUM(E30:E33)</f>
        <v>1557</v>
      </c>
      <c r="F29" s="94">
        <f t="shared" si="14"/>
        <v>129</v>
      </c>
      <c r="G29" s="94">
        <f t="shared" si="14"/>
        <v>1428</v>
      </c>
      <c r="H29" s="186">
        <f t="shared" si="14"/>
        <v>1254</v>
      </c>
      <c r="I29" s="95">
        <f t="shared" si="14"/>
        <v>0</v>
      </c>
      <c r="J29" s="93">
        <f t="shared" si="14"/>
        <v>88</v>
      </c>
      <c r="K29" s="96">
        <f t="shared" si="11"/>
        <v>88</v>
      </c>
      <c r="L29" s="97">
        <f>SUM(L30:L33)</f>
        <v>186</v>
      </c>
      <c r="M29" s="97">
        <f>SUM(M30:M33)</f>
        <v>190</v>
      </c>
      <c r="N29" s="127">
        <f>SUM(L29:M29)</f>
        <v>376</v>
      </c>
      <c r="O29" s="131">
        <f>SUM(O30:O33)</f>
        <v>532</v>
      </c>
      <c r="P29" s="93">
        <f>SUM(P30:P33)</f>
        <v>432</v>
      </c>
      <c r="Q29" s="96">
        <f t="shared" ref="Q29:Q42" si="15">SUM(O29:P29)</f>
        <v>964</v>
      </c>
    </row>
    <row r="30" spans="1:22">
      <c r="A30" s="48" t="s">
        <v>73</v>
      </c>
      <c r="B30" s="37" t="s">
        <v>30</v>
      </c>
      <c r="C30" s="201" t="s">
        <v>106</v>
      </c>
      <c r="D30" s="72" t="s">
        <v>94</v>
      </c>
      <c r="E30" s="29">
        <f>F30+G30</f>
        <v>150</v>
      </c>
      <c r="F30" s="30">
        <f>G30/2</f>
        <v>50</v>
      </c>
      <c r="G30" s="31">
        <f>K30+N30+Q30</f>
        <v>100</v>
      </c>
      <c r="H30" s="219">
        <v>40</v>
      </c>
      <c r="I30" s="32">
        <v>0</v>
      </c>
      <c r="J30" s="33">
        <v>52</v>
      </c>
      <c r="K30" s="34">
        <f t="shared" si="11"/>
        <v>52</v>
      </c>
      <c r="L30" s="188">
        <v>48</v>
      </c>
      <c r="M30" s="33">
        <v>0</v>
      </c>
      <c r="N30" s="125">
        <f t="shared" ref="N30:N42" si="16">SUM(L30:M30)</f>
        <v>48</v>
      </c>
      <c r="O30" s="35">
        <v>0</v>
      </c>
      <c r="P30" s="36">
        <v>0</v>
      </c>
      <c r="Q30" s="34">
        <f t="shared" si="15"/>
        <v>0</v>
      </c>
      <c r="T30" s="9">
        <v>100</v>
      </c>
    </row>
    <row r="31" spans="1:22">
      <c r="A31" s="48" t="s">
        <v>100</v>
      </c>
      <c r="B31" s="37" t="s">
        <v>30</v>
      </c>
      <c r="C31" s="201" t="s">
        <v>105</v>
      </c>
      <c r="D31" s="72" t="s">
        <v>268</v>
      </c>
      <c r="E31" s="29">
        <f>F31+G31</f>
        <v>237</v>
      </c>
      <c r="F31" s="30">
        <f>G31/2</f>
        <v>79</v>
      </c>
      <c r="G31" s="31">
        <f>K31+N31+Q31</f>
        <v>158</v>
      </c>
      <c r="H31" s="219">
        <v>44</v>
      </c>
      <c r="I31" s="32">
        <v>0</v>
      </c>
      <c r="J31" s="33">
        <v>0</v>
      </c>
      <c r="K31" s="34">
        <f>I31+J31</f>
        <v>0</v>
      </c>
      <c r="L31" s="188">
        <v>0</v>
      </c>
      <c r="M31" s="33">
        <v>58</v>
      </c>
      <c r="N31" s="125">
        <f>SUM(L31:M31)</f>
        <v>58</v>
      </c>
      <c r="O31" s="35">
        <v>46</v>
      </c>
      <c r="P31" s="36">
        <v>54</v>
      </c>
      <c r="Q31" s="34">
        <f t="shared" si="15"/>
        <v>100</v>
      </c>
      <c r="T31" s="9">
        <v>158</v>
      </c>
    </row>
    <row r="32" spans="1:22">
      <c r="A32" s="104" t="s">
        <v>81</v>
      </c>
      <c r="B32" s="104"/>
      <c r="C32" s="205" t="s">
        <v>41</v>
      </c>
      <c r="D32" s="105" t="s">
        <v>265</v>
      </c>
      <c r="E32" s="106">
        <f>G32</f>
        <v>738</v>
      </c>
      <c r="F32" s="106">
        <v>0</v>
      </c>
      <c r="G32" s="107">
        <f>K32+N32+Q32</f>
        <v>738</v>
      </c>
      <c r="H32" s="107">
        <f>G32</f>
        <v>738</v>
      </c>
      <c r="I32" s="108">
        <v>0</v>
      </c>
      <c r="J32" s="105">
        <v>36</v>
      </c>
      <c r="K32" s="109">
        <f t="shared" si="11"/>
        <v>36</v>
      </c>
      <c r="L32" s="191">
        <v>138</v>
      </c>
      <c r="M32" s="105">
        <v>132</v>
      </c>
      <c r="N32" s="128">
        <f t="shared" si="16"/>
        <v>270</v>
      </c>
      <c r="O32" s="110">
        <v>198</v>
      </c>
      <c r="P32" s="111">
        <v>234</v>
      </c>
      <c r="Q32" s="109">
        <f t="shared" si="15"/>
        <v>432</v>
      </c>
      <c r="V32" s="9">
        <v>144</v>
      </c>
    </row>
    <row r="33" spans="1:22">
      <c r="A33" s="112" t="s">
        <v>82</v>
      </c>
      <c r="B33" s="112"/>
      <c r="C33" s="206" t="s">
        <v>5</v>
      </c>
      <c r="D33" s="113" t="s">
        <v>266</v>
      </c>
      <c r="E33" s="114">
        <f>G33</f>
        <v>432</v>
      </c>
      <c r="F33" s="114">
        <v>0</v>
      </c>
      <c r="G33" s="115">
        <f>K33+N33+Q33</f>
        <v>432</v>
      </c>
      <c r="H33" s="115">
        <f>G33</f>
        <v>432</v>
      </c>
      <c r="I33" s="116">
        <v>0</v>
      </c>
      <c r="J33" s="113">
        <v>0</v>
      </c>
      <c r="K33" s="117">
        <f t="shared" si="11"/>
        <v>0</v>
      </c>
      <c r="L33" s="192">
        <v>0</v>
      </c>
      <c r="M33" s="113">
        <v>0</v>
      </c>
      <c r="N33" s="129">
        <f t="shared" si="16"/>
        <v>0</v>
      </c>
      <c r="O33" s="118">
        <v>288</v>
      </c>
      <c r="P33" s="119">
        <v>144</v>
      </c>
      <c r="Q33" s="117">
        <f t="shared" si="15"/>
        <v>432</v>
      </c>
      <c r="V33" s="9">
        <v>288</v>
      </c>
    </row>
    <row r="34" spans="1:22" s="27" customFormat="1" ht="22.5">
      <c r="A34" s="92" t="s">
        <v>74</v>
      </c>
      <c r="B34" s="92"/>
      <c r="C34" s="204" t="s">
        <v>107</v>
      </c>
      <c r="D34" s="141" t="s">
        <v>252</v>
      </c>
      <c r="E34" s="94">
        <f t="shared" ref="E34:J34" si="17">SUM(E35:E37)</f>
        <v>282</v>
      </c>
      <c r="F34" s="94">
        <f t="shared" si="17"/>
        <v>48</v>
      </c>
      <c r="G34" s="94">
        <f t="shared" si="17"/>
        <v>234</v>
      </c>
      <c r="H34" s="186">
        <f t="shared" si="17"/>
        <v>190</v>
      </c>
      <c r="I34" s="95">
        <f t="shared" si="17"/>
        <v>66</v>
      </c>
      <c r="J34" s="93">
        <f t="shared" si="17"/>
        <v>132</v>
      </c>
      <c r="K34" s="96">
        <f t="shared" si="11"/>
        <v>198</v>
      </c>
      <c r="L34" s="97">
        <f t="shared" ref="L34:P34" si="18">SUM(L35:L37)</f>
        <v>0</v>
      </c>
      <c r="M34" s="93">
        <f t="shared" si="18"/>
        <v>0</v>
      </c>
      <c r="N34" s="127">
        <f t="shared" si="16"/>
        <v>0</v>
      </c>
      <c r="O34" s="131">
        <f t="shared" si="18"/>
        <v>0</v>
      </c>
      <c r="P34" s="93">
        <f t="shared" si="18"/>
        <v>36</v>
      </c>
      <c r="Q34" s="96">
        <f t="shared" si="15"/>
        <v>36</v>
      </c>
    </row>
    <row r="35" spans="1:22" ht="23.25" customHeight="1">
      <c r="A35" s="48" t="s">
        <v>75</v>
      </c>
      <c r="B35" s="37" t="s">
        <v>27</v>
      </c>
      <c r="C35" s="201" t="s">
        <v>108</v>
      </c>
      <c r="D35" s="71" t="s">
        <v>94</v>
      </c>
      <c r="E35" s="29">
        <f>F35+G35</f>
        <v>144</v>
      </c>
      <c r="F35" s="30">
        <v>48</v>
      </c>
      <c r="G35" s="31">
        <f>K35+N35+Q35</f>
        <v>96</v>
      </c>
      <c r="H35" s="219">
        <v>52</v>
      </c>
      <c r="I35" s="32">
        <v>66</v>
      </c>
      <c r="J35" s="33">
        <v>30</v>
      </c>
      <c r="K35" s="34">
        <f t="shared" si="11"/>
        <v>96</v>
      </c>
      <c r="L35" s="188">
        <v>0</v>
      </c>
      <c r="M35" s="33">
        <v>0</v>
      </c>
      <c r="N35" s="125">
        <f t="shared" si="16"/>
        <v>0</v>
      </c>
      <c r="O35" s="35">
        <v>0</v>
      </c>
      <c r="P35" s="36">
        <v>0</v>
      </c>
      <c r="Q35" s="34">
        <f t="shared" si="15"/>
        <v>0</v>
      </c>
      <c r="T35" s="9">
        <v>96</v>
      </c>
    </row>
    <row r="36" spans="1:22">
      <c r="A36" s="104" t="s">
        <v>83</v>
      </c>
      <c r="B36" s="104"/>
      <c r="C36" s="205" t="s">
        <v>41</v>
      </c>
      <c r="D36" s="142" t="s">
        <v>87</v>
      </c>
      <c r="E36" s="106">
        <f>G36</f>
        <v>102</v>
      </c>
      <c r="F36" s="106">
        <v>0</v>
      </c>
      <c r="G36" s="107">
        <f>K36+N36+Q36</f>
        <v>102</v>
      </c>
      <c r="H36" s="107">
        <f>G36</f>
        <v>102</v>
      </c>
      <c r="I36" s="108">
        <v>0</v>
      </c>
      <c r="J36" s="105">
        <v>102</v>
      </c>
      <c r="K36" s="109">
        <f t="shared" si="11"/>
        <v>102</v>
      </c>
      <c r="L36" s="191">
        <v>0</v>
      </c>
      <c r="M36" s="105">
        <v>0</v>
      </c>
      <c r="N36" s="128">
        <f t="shared" si="16"/>
        <v>0</v>
      </c>
      <c r="O36" s="110">
        <v>0</v>
      </c>
      <c r="P36" s="111">
        <v>0</v>
      </c>
      <c r="Q36" s="109">
        <f t="shared" si="15"/>
        <v>0</v>
      </c>
      <c r="V36" s="9">
        <v>192</v>
      </c>
    </row>
    <row r="37" spans="1:22">
      <c r="A37" s="112" t="s">
        <v>84</v>
      </c>
      <c r="B37" s="112"/>
      <c r="C37" s="206" t="s">
        <v>5</v>
      </c>
      <c r="D37" s="113" t="s">
        <v>87</v>
      </c>
      <c r="E37" s="114">
        <v>36</v>
      </c>
      <c r="F37" s="114">
        <v>0</v>
      </c>
      <c r="G37" s="115">
        <f>K37+N37+Q37</f>
        <v>36</v>
      </c>
      <c r="H37" s="115">
        <v>36</v>
      </c>
      <c r="I37" s="116">
        <v>0</v>
      </c>
      <c r="J37" s="113">
        <v>0</v>
      </c>
      <c r="K37" s="117">
        <f t="shared" si="11"/>
        <v>0</v>
      </c>
      <c r="L37" s="192">
        <v>0</v>
      </c>
      <c r="M37" s="113">
        <v>0</v>
      </c>
      <c r="N37" s="129">
        <f t="shared" si="16"/>
        <v>0</v>
      </c>
      <c r="O37" s="118">
        <v>0</v>
      </c>
      <c r="P37" s="119">
        <v>36</v>
      </c>
      <c r="Q37" s="117">
        <f t="shared" si="15"/>
        <v>36</v>
      </c>
    </row>
    <row r="38" spans="1:22" s="27" customFormat="1">
      <c r="A38" s="92" t="s">
        <v>101</v>
      </c>
      <c r="B38" s="92"/>
      <c r="C38" s="204" t="s">
        <v>109</v>
      </c>
      <c r="D38" s="141" t="s">
        <v>252</v>
      </c>
      <c r="E38" s="94">
        <f t="shared" ref="E38:J38" si="19">SUM(E39:E41)</f>
        <v>234</v>
      </c>
      <c r="F38" s="94">
        <f t="shared" si="19"/>
        <v>46</v>
      </c>
      <c r="G38" s="94">
        <f t="shared" si="19"/>
        <v>188</v>
      </c>
      <c r="H38" s="186">
        <f t="shared" si="19"/>
        <v>142</v>
      </c>
      <c r="I38" s="95">
        <f t="shared" si="19"/>
        <v>0</v>
      </c>
      <c r="J38" s="93">
        <f t="shared" si="19"/>
        <v>0</v>
      </c>
      <c r="K38" s="96">
        <f>I38+J38</f>
        <v>0</v>
      </c>
      <c r="L38" s="97">
        <f>SUM(L39:L41)</f>
        <v>0</v>
      </c>
      <c r="M38" s="93">
        <f>SUM(M39:M41)</f>
        <v>0</v>
      </c>
      <c r="N38" s="127">
        <f>SUM(L38:M38)</f>
        <v>0</v>
      </c>
      <c r="O38" s="131">
        <f>SUM(O39:O41)</f>
        <v>32</v>
      </c>
      <c r="P38" s="93">
        <f>SUM(P39:P41)</f>
        <v>156</v>
      </c>
      <c r="Q38" s="96">
        <f t="shared" si="15"/>
        <v>188</v>
      </c>
    </row>
    <row r="39" spans="1:22">
      <c r="A39" s="48" t="s">
        <v>102</v>
      </c>
      <c r="B39" s="37" t="s">
        <v>27</v>
      </c>
      <c r="C39" s="201" t="s">
        <v>110</v>
      </c>
      <c r="D39" s="72" t="s">
        <v>94</v>
      </c>
      <c r="E39" s="29">
        <f>F39+G39</f>
        <v>138</v>
      </c>
      <c r="F39" s="30">
        <f>G39/2</f>
        <v>46</v>
      </c>
      <c r="G39" s="31">
        <f>K39+N39+Q39</f>
        <v>92</v>
      </c>
      <c r="H39" s="219">
        <v>46</v>
      </c>
      <c r="I39" s="32">
        <v>0</v>
      </c>
      <c r="J39" s="33">
        <v>0</v>
      </c>
      <c r="K39" s="34">
        <f>I39+J39</f>
        <v>0</v>
      </c>
      <c r="L39" s="188">
        <v>0</v>
      </c>
      <c r="M39" s="33">
        <v>0</v>
      </c>
      <c r="N39" s="125">
        <f>SUM(L39:M39)</f>
        <v>0</v>
      </c>
      <c r="O39" s="35">
        <v>32</v>
      </c>
      <c r="P39" s="36">
        <v>60</v>
      </c>
      <c r="Q39" s="34">
        <f t="shared" si="15"/>
        <v>92</v>
      </c>
      <c r="T39" s="9">
        <v>92</v>
      </c>
    </row>
    <row r="40" spans="1:22">
      <c r="A40" s="104" t="s">
        <v>103</v>
      </c>
      <c r="B40" s="104"/>
      <c r="C40" s="205" t="s">
        <v>41</v>
      </c>
      <c r="D40" s="142" t="s">
        <v>87</v>
      </c>
      <c r="E40" s="106">
        <f>G40</f>
        <v>60</v>
      </c>
      <c r="F40" s="106">
        <v>0</v>
      </c>
      <c r="G40" s="107">
        <f>K40+N40+Q40</f>
        <v>60</v>
      </c>
      <c r="H40" s="107">
        <f>G40</f>
        <v>60</v>
      </c>
      <c r="I40" s="108">
        <v>0</v>
      </c>
      <c r="J40" s="105">
        <v>0</v>
      </c>
      <c r="K40" s="109">
        <f>I40+J40</f>
        <v>0</v>
      </c>
      <c r="L40" s="191">
        <v>0</v>
      </c>
      <c r="M40" s="105">
        <v>0</v>
      </c>
      <c r="N40" s="128">
        <f>SUM(L40:M40)</f>
        <v>0</v>
      </c>
      <c r="O40" s="110">
        <v>0</v>
      </c>
      <c r="P40" s="111">
        <v>60</v>
      </c>
      <c r="Q40" s="109">
        <f t="shared" si="15"/>
        <v>60</v>
      </c>
      <c r="V40" s="9">
        <v>60</v>
      </c>
    </row>
    <row r="41" spans="1:22">
      <c r="A41" s="112" t="s">
        <v>104</v>
      </c>
      <c r="B41" s="112"/>
      <c r="C41" s="206" t="s">
        <v>5</v>
      </c>
      <c r="D41" s="113" t="s">
        <v>87</v>
      </c>
      <c r="E41" s="114">
        <v>36</v>
      </c>
      <c r="F41" s="114">
        <v>0</v>
      </c>
      <c r="G41" s="115">
        <f>K41+N41+Q41</f>
        <v>36</v>
      </c>
      <c r="H41" s="115">
        <v>36</v>
      </c>
      <c r="I41" s="116">
        <v>0</v>
      </c>
      <c r="J41" s="113">
        <v>0</v>
      </c>
      <c r="K41" s="117">
        <f>I41+J41</f>
        <v>0</v>
      </c>
      <c r="L41" s="192">
        <v>0</v>
      </c>
      <c r="M41" s="113">
        <v>0</v>
      </c>
      <c r="N41" s="129">
        <f>SUM(L41:M41)</f>
        <v>0</v>
      </c>
      <c r="O41" s="118">
        <v>0</v>
      </c>
      <c r="P41" s="119">
        <v>36</v>
      </c>
      <c r="Q41" s="117">
        <f t="shared" si="15"/>
        <v>36</v>
      </c>
    </row>
    <row r="42" spans="1:22" s="11" customFormat="1">
      <c r="A42" s="73" t="s">
        <v>76</v>
      </c>
      <c r="B42" s="73"/>
      <c r="C42" s="200" t="s">
        <v>31</v>
      </c>
      <c r="D42" s="121" t="s">
        <v>267</v>
      </c>
      <c r="E42" s="122">
        <v>80</v>
      </c>
      <c r="F42" s="122">
        <v>40</v>
      </c>
      <c r="G42" s="123">
        <f>K42+N42+Q42</f>
        <v>40</v>
      </c>
      <c r="H42" s="76">
        <v>40</v>
      </c>
      <c r="I42" s="124">
        <v>0</v>
      </c>
      <c r="J42" s="121">
        <v>0</v>
      </c>
      <c r="K42" s="86">
        <f>I42+J42</f>
        <v>0</v>
      </c>
      <c r="L42" s="193">
        <v>0</v>
      </c>
      <c r="M42" s="121">
        <v>0</v>
      </c>
      <c r="N42" s="126">
        <f t="shared" si="16"/>
        <v>0</v>
      </c>
      <c r="O42" s="87">
        <v>16</v>
      </c>
      <c r="P42" s="88">
        <v>24</v>
      </c>
      <c r="Q42" s="86">
        <f t="shared" si="15"/>
        <v>40</v>
      </c>
    </row>
    <row r="43" spans="1:22" s="11" customFormat="1" ht="10.5">
      <c r="A43" s="17"/>
      <c r="B43" s="17"/>
      <c r="C43" s="47" t="s">
        <v>37</v>
      </c>
      <c r="D43" s="41" t="s">
        <v>271</v>
      </c>
      <c r="E43" s="18">
        <f>E7+E20+E27+E42</f>
        <v>5582</v>
      </c>
      <c r="F43" s="18">
        <f>F7+F20+F27+F42</f>
        <v>1406</v>
      </c>
      <c r="G43" s="18">
        <f>G7+G20+G27+G42</f>
        <v>4176</v>
      </c>
      <c r="H43" s="19">
        <f>H7+H20+H27+H42</f>
        <v>2129</v>
      </c>
      <c r="I43" s="40">
        <f t="shared" ref="I43:Q43" si="20">SUM(I8:I42)-I29-I34-I38</f>
        <v>612</v>
      </c>
      <c r="J43" s="41">
        <f t="shared" si="20"/>
        <v>828</v>
      </c>
      <c r="K43" s="195">
        <f t="shared" si="20"/>
        <v>1440</v>
      </c>
      <c r="L43" s="26">
        <f t="shared" si="20"/>
        <v>612</v>
      </c>
      <c r="M43" s="41">
        <f t="shared" si="20"/>
        <v>792</v>
      </c>
      <c r="N43" s="139">
        <f t="shared" si="20"/>
        <v>1404</v>
      </c>
      <c r="O43" s="25">
        <f t="shared" si="20"/>
        <v>612</v>
      </c>
      <c r="P43" s="41">
        <f t="shared" si="20"/>
        <v>720</v>
      </c>
      <c r="Q43" s="195">
        <f t="shared" si="20"/>
        <v>1332</v>
      </c>
      <c r="R43" s="11">
        <f>K43+N43+Q43</f>
        <v>4176</v>
      </c>
    </row>
    <row r="44" spans="1:22" s="182" customFormat="1" ht="10.5" hidden="1">
      <c r="A44" s="172"/>
      <c r="B44" s="172"/>
      <c r="C44" s="173" t="s">
        <v>251</v>
      </c>
      <c r="D44" s="174"/>
      <c r="E44" s="175"/>
      <c r="F44" s="175"/>
      <c r="G44" s="176">
        <v>4176</v>
      </c>
      <c r="H44" s="177"/>
      <c r="I44" s="178">
        <v>612</v>
      </c>
      <c r="J44" s="179">
        <v>828</v>
      </c>
      <c r="K44" s="184"/>
      <c r="L44" s="180">
        <v>612</v>
      </c>
      <c r="M44" s="181">
        <v>792</v>
      </c>
      <c r="N44" s="180"/>
      <c r="O44" s="223">
        <v>612</v>
      </c>
      <c r="P44" s="179">
        <v>720</v>
      </c>
      <c r="Q44" s="184"/>
    </row>
    <row r="45" spans="1:22" s="11" customFormat="1" ht="10.5">
      <c r="A45" s="51" t="s">
        <v>182</v>
      </c>
      <c r="B45" s="51"/>
      <c r="C45" s="152" t="s">
        <v>42</v>
      </c>
      <c r="D45" s="52"/>
      <c r="E45" s="53" t="s">
        <v>285</v>
      </c>
      <c r="F45" s="53"/>
      <c r="G45" s="19"/>
      <c r="H45" s="99"/>
      <c r="I45" s="40"/>
      <c r="J45" s="26"/>
      <c r="K45" s="183" t="s">
        <v>287</v>
      </c>
      <c r="L45" s="137"/>
      <c r="M45" s="41"/>
      <c r="N45" s="137" t="s">
        <v>286</v>
      </c>
      <c r="O45" s="25"/>
      <c r="P45" s="26"/>
      <c r="Q45" s="183" t="s">
        <v>286</v>
      </c>
    </row>
    <row r="46" spans="1:22" s="11" customFormat="1">
      <c r="A46" s="17" t="s">
        <v>183</v>
      </c>
      <c r="B46" s="17"/>
      <c r="C46" s="207" t="s">
        <v>184</v>
      </c>
      <c r="D46" s="41"/>
      <c r="E46" s="18" t="s">
        <v>286</v>
      </c>
      <c r="F46" s="18"/>
      <c r="G46" s="19"/>
      <c r="H46" s="19"/>
      <c r="I46" s="40"/>
      <c r="J46" s="26"/>
      <c r="K46" s="34"/>
      <c r="L46" s="137"/>
      <c r="M46" s="41"/>
      <c r="N46" s="125"/>
      <c r="O46" s="25"/>
      <c r="P46" s="26"/>
      <c r="Q46" s="195" t="s">
        <v>286</v>
      </c>
    </row>
    <row r="47" spans="1:22" ht="11.25" customHeight="1">
      <c r="A47" s="278" t="s">
        <v>258</v>
      </c>
      <c r="B47" s="279"/>
      <c r="C47" s="279"/>
      <c r="D47" s="280"/>
      <c r="E47" s="269" t="s">
        <v>39</v>
      </c>
      <c r="F47" s="272" t="s">
        <v>77</v>
      </c>
      <c r="G47" s="273"/>
      <c r="H47" s="273"/>
      <c r="I47" s="196">
        <f>I43-I48-I49</f>
        <v>612</v>
      </c>
      <c r="J47" s="98">
        <f>J43-J48-J49</f>
        <v>690</v>
      </c>
      <c r="K47" s="34">
        <f t="shared" ref="K47:K52" si="21">SUM(I47:J47)</f>
        <v>1302</v>
      </c>
      <c r="L47" s="98">
        <f>L43-L48-L49</f>
        <v>474</v>
      </c>
      <c r="M47" s="98">
        <f>M43-M48-M49</f>
        <v>660</v>
      </c>
      <c r="N47" s="125">
        <f t="shared" ref="N47:N52" si="22">SUM(L47:M47)</f>
        <v>1134</v>
      </c>
      <c r="O47" s="196">
        <f>O43-O48-O49</f>
        <v>126</v>
      </c>
      <c r="P47" s="98">
        <f>P43-P48-P49</f>
        <v>210</v>
      </c>
      <c r="Q47" s="34">
        <f t="shared" ref="Q47:Q52" si="23">SUM(O47:P47)</f>
        <v>336</v>
      </c>
    </row>
    <row r="48" spans="1:22">
      <c r="A48" s="274"/>
      <c r="B48" s="275"/>
      <c r="C48" s="275"/>
      <c r="D48" s="281"/>
      <c r="E48" s="270"/>
      <c r="F48" s="274" t="s">
        <v>78</v>
      </c>
      <c r="G48" s="275"/>
      <c r="H48" s="275"/>
      <c r="I48" s="35">
        <f>I32+I36+I40</f>
        <v>0</v>
      </c>
      <c r="J48" s="36">
        <f>J32+J36+J40</f>
        <v>138</v>
      </c>
      <c r="K48" s="34">
        <f t="shared" si="21"/>
        <v>138</v>
      </c>
      <c r="L48" s="36">
        <f>L32+L36+L40</f>
        <v>138</v>
      </c>
      <c r="M48" s="36">
        <f>M32+M36+M40</f>
        <v>132</v>
      </c>
      <c r="N48" s="125">
        <f t="shared" si="22"/>
        <v>270</v>
      </c>
      <c r="O48" s="35">
        <f t="shared" ref="O48:P49" si="24">O32+O36+O40</f>
        <v>198</v>
      </c>
      <c r="P48" s="36">
        <f t="shared" si="24"/>
        <v>294</v>
      </c>
      <c r="Q48" s="34">
        <f t="shared" si="23"/>
        <v>492</v>
      </c>
      <c r="R48" s="254">
        <f>K48+K49+N48+N49+Q48+Q49</f>
        <v>1404</v>
      </c>
      <c r="S48" s="249" t="s">
        <v>260</v>
      </c>
    </row>
    <row r="49" spans="1:19" s="11" customFormat="1" ht="11.25" customHeight="1">
      <c r="A49" s="282" t="s">
        <v>184</v>
      </c>
      <c r="B49" s="283"/>
      <c r="C49" s="283"/>
      <c r="D49" s="284"/>
      <c r="E49" s="270"/>
      <c r="F49" s="274" t="s">
        <v>111</v>
      </c>
      <c r="G49" s="275"/>
      <c r="H49" s="275"/>
      <c r="I49" s="35">
        <f>I33+I37+I41</f>
        <v>0</v>
      </c>
      <c r="J49" s="36">
        <f>J33+J37+J41</f>
        <v>0</v>
      </c>
      <c r="K49" s="34">
        <f t="shared" si="21"/>
        <v>0</v>
      </c>
      <c r="L49" s="36">
        <f>L33+L37+L41</f>
        <v>0</v>
      </c>
      <c r="M49" s="36">
        <f>M33+M37+M41</f>
        <v>0</v>
      </c>
      <c r="N49" s="125">
        <f t="shared" si="22"/>
        <v>0</v>
      </c>
      <c r="O49" s="35">
        <f t="shared" si="24"/>
        <v>288</v>
      </c>
      <c r="P49" s="33">
        <f t="shared" si="24"/>
        <v>216</v>
      </c>
      <c r="Q49" s="34">
        <f t="shared" si="23"/>
        <v>504</v>
      </c>
      <c r="R49" s="254"/>
      <c r="S49" s="249"/>
    </row>
    <row r="50" spans="1:19" ht="11.25" customHeight="1">
      <c r="A50" s="260" t="s">
        <v>282</v>
      </c>
      <c r="B50" s="261"/>
      <c r="C50" s="261"/>
      <c r="D50" s="262"/>
      <c r="E50" s="270"/>
      <c r="F50" s="274" t="s">
        <v>79</v>
      </c>
      <c r="G50" s="275"/>
      <c r="H50" s="275"/>
      <c r="I50" s="35">
        <v>0</v>
      </c>
      <c r="J50" s="33">
        <v>1</v>
      </c>
      <c r="K50" s="34">
        <f t="shared" si="21"/>
        <v>1</v>
      </c>
      <c r="L50" s="36">
        <v>0</v>
      </c>
      <c r="M50" s="33">
        <v>2</v>
      </c>
      <c r="N50" s="125">
        <f t="shared" si="22"/>
        <v>2</v>
      </c>
      <c r="O50" s="35">
        <v>0</v>
      </c>
      <c r="P50" s="36">
        <v>3</v>
      </c>
      <c r="Q50" s="34">
        <f t="shared" si="23"/>
        <v>3</v>
      </c>
      <c r="S50" s="9">
        <f>K50+N50+Q50</f>
        <v>6</v>
      </c>
    </row>
    <row r="51" spans="1:19" ht="11.25" customHeight="1">
      <c r="A51" s="54"/>
      <c r="B51" s="55"/>
      <c r="C51" s="56"/>
      <c r="D51" s="55"/>
      <c r="E51" s="270"/>
      <c r="F51" s="274" t="s">
        <v>92</v>
      </c>
      <c r="G51" s="275"/>
      <c r="H51" s="275"/>
      <c r="I51" s="35">
        <v>3</v>
      </c>
      <c r="J51" s="33">
        <v>7</v>
      </c>
      <c r="K51" s="34">
        <f t="shared" si="21"/>
        <v>10</v>
      </c>
      <c r="L51" s="36">
        <v>4</v>
      </c>
      <c r="M51" s="33">
        <v>6</v>
      </c>
      <c r="N51" s="125">
        <f t="shared" si="22"/>
        <v>10</v>
      </c>
      <c r="O51" s="35">
        <v>3</v>
      </c>
      <c r="P51" s="36">
        <v>7</v>
      </c>
      <c r="Q51" s="34">
        <f t="shared" si="23"/>
        <v>10</v>
      </c>
      <c r="S51" s="9">
        <f>K51+N51+Q51</f>
        <v>30</v>
      </c>
    </row>
    <row r="52" spans="1:19" ht="12" customHeight="1" thickBot="1">
      <c r="A52" s="57"/>
      <c r="B52" s="58"/>
      <c r="C52" s="59"/>
      <c r="D52" s="58"/>
      <c r="E52" s="271"/>
      <c r="F52" s="276" t="s">
        <v>80</v>
      </c>
      <c r="G52" s="277"/>
      <c r="H52" s="277"/>
      <c r="I52" s="103">
        <v>0</v>
      </c>
      <c r="J52" s="101">
        <v>0</v>
      </c>
      <c r="K52" s="102">
        <f t="shared" si="21"/>
        <v>0</v>
      </c>
      <c r="L52" s="100">
        <v>0</v>
      </c>
      <c r="M52" s="101">
        <v>0</v>
      </c>
      <c r="N52" s="130">
        <f t="shared" si="22"/>
        <v>0</v>
      </c>
      <c r="O52" s="103">
        <v>0</v>
      </c>
      <c r="P52" s="100">
        <v>0</v>
      </c>
      <c r="Q52" s="102">
        <f t="shared" si="23"/>
        <v>0</v>
      </c>
    </row>
    <row r="56" spans="1:19">
      <c r="D56" s="120"/>
    </row>
    <row r="57" spans="1:19" s="136" customFormat="1" ht="15.75" hidden="1">
      <c r="A57" s="132"/>
      <c r="B57" s="133"/>
      <c r="C57" s="134" t="s">
        <v>95</v>
      </c>
      <c r="D57" s="135">
        <f>(H43-H7)/(G43-G7)*100</f>
        <v>81.120527306967986</v>
      </c>
    </row>
  </sheetData>
  <mergeCells count="30">
    <mergeCell ref="A1:Q1"/>
    <mergeCell ref="A2:A5"/>
    <mergeCell ref="B2:B5"/>
    <mergeCell ref="C2:C5"/>
    <mergeCell ref="D2:D5"/>
    <mergeCell ref="E2:H2"/>
    <mergeCell ref="I2:Q2"/>
    <mergeCell ref="F3:F5"/>
    <mergeCell ref="K3:K5"/>
    <mergeCell ref="A50:D50"/>
    <mergeCell ref="I3:J3"/>
    <mergeCell ref="G3:H3"/>
    <mergeCell ref="G4:G5"/>
    <mergeCell ref="E47:E52"/>
    <mergeCell ref="F47:H47"/>
    <mergeCell ref="F50:H50"/>
    <mergeCell ref="F51:H51"/>
    <mergeCell ref="F52:H52"/>
    <mergeCell ref="F49:H49"/>
    <mergeCell ref="A47:D48"/>
    <mergeCell ref="A49:D49"/>
    <mergeCell ref="E3:E5"/>
    <mergeCell ref="F48:H48"/>
    <mergeCell ref="S48:S49"/>
    <mergeCell ref="Q3:Q5"/>
    <mergeCell ref="H4:H5"/>
    <mergeCell ref="R48:R49"/>
    <mergeCell ref="O3:P3"/>
    <mergeCell ref="L3:M3"/>
    <mergeCell ref="N3:N5"/>
  </mergeCells>
  <pageMargins left="0.25" right="0.17" top="0.52" bottom="0.16" header="0.23" footer="0.22"/>
  <pageSetup paperSize="9" scale="8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97"/>
  <sheetViews>
    <sheetView tabSelected="1" topLeftCell="A79" zoomScaleNormal="100" workbookViewId="0">
      <selection activeCell="AE7" sqref="AE7"/>
    </sheetView>
  </sheetViews>
  <sheetFormatPr defaultRowHeight="12.75"/>
  <cols>
    <col min="1" max="1" width="11.85546875" customWidth="1"/>
    <col min="2" max="2" width="53.5703125" customWidth="1"/>
    <col min="3" max="3" width="8.42578125" customWidth="1"/>
    <col min="5" max="5" width="9.140625" customWidth="1"/>
  </cols>
  <sheetData>
    <row r="1" spans="1:5" ht="38.25" customHeight="1">
      <c r="A1" s="300" t="s">
        <v>176</v>
      </c>
      <c r="B1" s="300"/>
      <c r="C1" s="300"/>
      <c r="D1" s="300"/>
      <c r="E1" s="300"/>
    </row>
    <row r="2" spans="1:5" ht="18.75">
      <c r="A2" s="147" t="s">
        <v>115</v>
      </c>
      <c r="B2" s="296" t="s">
        <v>116</v>
      </c>
      <c r="C2" s="296"/>
      <c r="D2" s="296"/>
      <c r="E2" s="296"/>
    </row>
    <row r="3" spans="1:5" ht="18.75">
      <c r="A3" s="148"/>
      <c r="B3" s="295" t="s">
        <v>117</v>
      </c>
      <c r="C3" s="295"/>
      <c r="D3" s="295"/>
      <c r="E3" s="295"/>
    </row>
    <row r="4" spans="1:5" ht="18.75">
      <c r="A4" s="149" t="s">
        <v>118</v>
      </c>
      <c r="B4" s="293" t="s">
        <v>119</v>
      </c>
      <c r="C4" s="293"/>
      <c r="D4" s="293"/>
      <c r="E4" s="293"/>
    </row>
    <row r="5" spans="1:5" ht="18.75">
      <c r="A5" s="149" t="s">
        <v>120</v>
      </c>
      <c r="B5" s="293" t="s">
        <v>121</v>
      </c>
      <c r="C5" s="293"/>
      <c r="D5" s="293"/>
      <c r="E5" s="293"/>
    </row>
    <row r="6" spans="1:5" ht="18.75">
      <c r="A6" s="149" t="s">
        <v>122</v>
      </c>
      <c r="B6" s="293" t="s">
        <v>123</v>
      </c>
      <c r="C6" s="293"/>
      <c r="D6" s="293"/>
      <c r="E6" s="293"/>
    </row>
    <row r="7" spans="1:5" ht="18.75">
      <c r="A7" s="149" t="s">
        <v>124</v>
      </c>
      <c r="B7" s="293" t="s">
        <v>125</v>
      </c>
      <c r="C7" s="293"/>
      <c r="D7" s="293"/>
      <c r="E7" s="293"/>
    </row>
    <row r="8" spans="1:5" ht="18.75">
      <c r="A8" s="149" t="s">
        <v>126</v>
      </c>
      <c r="B8" s="293" t="s">
        <v>127</v>
      </c>
      <c r="C8" s="293"/>
      <c r="D8" s="293"/>
      <c r="E8" s="293"/>
    </row>
    <row r="9" spans="1:5" ht="18.75">
      <c r="A9" s="149" t="s">
        <v>128</v>
      </c>
      <c r="B9" s="293" t="s">
        <v>129</v>
      </c>
      <c r="C9" s="293"/>
      <c r="D9" s="293"/>
      <c r="E9" s="293"/>
    </row>
    <row r="10" spans="1:5" ht="18.75">
      <c r="A10" s="149" t="s">
        <v>130</v>
      </c>
      <c r="B10" s="293" t="s">
        <v>131</v>
      </c>
      <c r="C10" s="293"/>
      <c r="D10" s="293"/>
      <c r="E10" s="293"/>
    </row>
    <row r="11" spans="1:5" ht="18.75">
      <c r="A11" s="149" t="s">
        <v>132</v>
      </c>
      <c r="B11" s="293" t="s">
        <v>133</v>
      </c>
      <c r="C11" s="293"/>
      <c r="D11" s="293"/>
      <c r="E11" s="293"/>
    </row>
    <row r="12" spans="1:5" ht="18.75">
      <c r="A12" s="149" t="s">
        <v>134</v>
      </c>
      <c r="B12" s="293" t="s">
        <v>135</v>
      </c>
      <c r="C12" s="293"/>
      <c r="D12" s="293"/>
      <c r="E12" s="293"/>
    </row>
    <row r="13" spans="1:5" ht="21.75" customHeight="1">
      <c r="A13" s="149" t="s">
        <v>136</v>
      </c>
      <c r="B13" s="293" t="s">
        <v>137</v>
      </c>
      <c r="C13" s="293"/>
      <c r="D13" s="293"/>
      <c r="E13" s="293"/>
    </row>
    <row r="14" spans="1:5" ht="18.75">
      <c r="A14" s="148"/>
      <c r="B14" s="295" t="s">
        <v>138</v>
      </c>
      <c r="C14" s="295"/>
      <c r="D14" s="295"/>
      <c r="E14" s="295"/>
    </row>
    <row r="15" spans="1:5" ht="18.75">
      <c r="A15" s="149" t="s">
        <v>118</v>
      </c>
      <c r="B15" s="293" t="s">
        <v>139</v>
      </c>
      <c r="C15" s="293"/>
      <c r="D15" s="293"/>
      <c r="E15" s="293"/>
    </row>
    <row r="16" spans="1:5" ht="18.75">
      <c r="A16" s="149" t="s">
        <v>120</v>
      </c>
      <c r="B16" s="293" t="s">
        <v>140</v>
      </c>
      <c r="C16" s="293"/>
      <c r="D16" s="293"/>
      <c r="E16" s="293"/>
    </row>
    <row r="17" spans="1:5" ht="18.75">
      <c r="A17" s="149" t="s">
        <v>122</v>
      </c>
      <c r="B17" s="293" t="s">
        <v>141</v>
      </c>
      <c r="C17" s="293"/>
      <c r="D17" s="293"/>
      <c r="E17" s="293"/>
    </row>
    <row r="18" spans="1:5" ht="18.75">
      <c r="A18" s="149" t="s">
        <v>124</v>
      </c>
      <c r="B18" s="293" t="s">
        <v>142</v>
      </c>
      <c r="C18" s="293"/>
      <c r="D18" s="293"/>
      <c r="E18" s="293"/>
    </row>
    <row r="19" spans="1:5" ht="18.75">
      <c r="A19" s="149" t="s">
        <v>126</v>
      </c>
      <c r="B19" s="293" t="s">
        <v>143</v>
      </c>
      <c r="C19" s="293"/>
      <c r="D19" s="293"/>
      <c r="E19" s="293"/>
    </row>
    <row r="20" spans="1:5" ht="18.75">
      <c r="A20" s="149" t="s">
        <v>128</v>
      </c>
      <c r="B20" s="293" t="s">
        <v>144</v>
      </c>
      <c r="C20" s="293"/>
      <c r="D20" s="293"/>
      <c r="E20" s="293"/>
    </row>
    <row r="21" spans="1:5" ht="18.75">
      <c r="A21" s="149" t="s">
        <v>130</v>
      </c>
      <c r="B21" s="293" t="s">
        <v>145</v>
      </c>
      <c r="C21" s="293"/>
      <c r="D21" s="293"/>
      <c r="E21" s="293"/>
    </row>
    <row r="22" spans="1:5" ht="18.75">
      <c r="A22" s="148"/>
      <c r="B22" s="295" t="s">
        <v>146</v>
      </c>
      <c r="C22" s="295"/>
      <c r="D22" s="295"/>
      <c r="E22" s="295"/>
    </row>
    <row r="23" spans="1:5" ht="18.75">
      <c r="A23" s="149" t="s">
        <v>118</v>
      </c>
      <c r="B23" s="293" t="s">
        <v>147</v>
      </c>
      <c r="C23" s="293"/>
      <c r="D23" s="293"/>
      <c r="E23" s="293"/>
    </row>
    <row r="24" spans="1:5" ht="18.75">
      <c r="A24" s="149" t="s">
        <v>120</v>
      </c>
      <c r="B24" s="293" t="s">
        <v>148</v>
      </c>
      <c r="C24" s="293"/>
      <c r="D24" s="293"/>
      <c r="E24" s="293"/>
    </row>
    <row r="25" spans="1:5" ht="18.75">
      <c r="A25" s="148"/>
      <c r="B25" s="295" t="s">
        <v>149</v>
      </c>
      <c r="C25" s="295"/>
      <c r="D25" s="295"/>
      <c r="E25" s="295"/>
    </row>
    <row r="26" spans="1:5" ht="18.75">
      <c r="A26" s="149" t="s">
        <v>118</v>
      </c>
      <c r="B26" s="293" t="s">
        <v>150</v>
      </c>
      <c r="C26" s="293"/>
      <c r="D26" s="293"/>
      <c r="E26" s="293"/>
    </row>
    <row r="27" spans="1:5" ht="18.75">
      <c r="A27" s="148"/>
      <c r="B27" s="295" t="s">
        <v>151</v>
      </c>
      <c r="C27" s="295"/>
      <c r="D27" s="295"/>
      <c r="E27" s="295"/>
    </row>
    <row r="28" spans="1:5" ht="18.75">
      <c r="A28" s="149" t="s">
        <v>118</v>
      </c>
      <c r="B28" s="293" t="s">
        <v>152</v>
      </c>
      <c r="C28" s="293"/>
      <c r="D28" s="293"/>
      <c r="E28" s="293"/>
    </row>
    <row r="29" spans="1:5" ht="18.75">
      <c r="A29" s="149" t="s">
        <v>120</v>
      </c>
      <c r="B29" s="293" t="s">
        <v>153</v>
      </c>
      <c r="C29" s="293"/>
      <c r="D29" s="293"/>
      <c r="E29" s="293"/>
    </row>
    <row r="30" spans="1:5" ht="18.75">
      <c r="A30" s="149" t="s">
        <v>122</v>
      </c>
      <c r="B30" s="293" t="s">
        <v>154</v>
      </c>
      <c r="C30" s="293"/>
      <c r="D30" s="293"/>
      <c r="E30" s="293"/>
    </row>
    <row r="31" spans="1:5" ht="18.75">
      <c r="A31" s="148"/>
      <c r="B31" s="295" t="s">
        <v>155</v>
      </c>
      <c r="C31" s="295"/>
      <c r="D31" s="295"/>
      <c r="E31" s="295"/>
    </row>
    <row r="32" spans="1:5" ht="18.75">
      <c r="A32" s="149" t="s">
        <v>118</v>
      </c>
      <c r="B32" s="293" t="s">
        <v>156</v>
      </c>
      <c r="C32" s="293"/>
      <c r="D32" s="293"/>
      <c r="E32" s="293"/>
    </row>
    <row r="33" spans="1:20" ht="18.75">
      <c r="A33" s="149" t="s">
        <v>120</v>
      </c>
      <c r="B33" s="293" t="s">
        <v>157</v>
      </c>
      <c r="C33" s="293"/>
      <c r="D33" s="293"/>
      <c r="E33" s="293"/>
    </row>
    <row r="34" spans="1:20" ht="18.75">
      <c r="A34" s="149" t="s">
        <v>122</v>
      </c>
      <c r="B34" s="293" t="s">
        <v>158</v>
      </c>
      <c r="C34" s="293"/>
      <c r="D34" s="293"/>
      <c r="E34" s="293"/>
    </row>
    <row r="35" spans="1:20" ht="18.75">
      <c r="A35" s="148"/>
      <c r="B35" s="295" t="s">
        <v>159</v>
      </c>
      <c r="C35" s="295"/>
      <c r="D35" s="295"/>
      <c r="E35" s="295"/>
    </row>
    <row r="36" spans="1:20" ht="18.75">
      <c r="A36" s="149" t="s">
        <v>118</v>
      </c>
      <c r="B36" s="293" t="s">
        <v>160</v>
      </c>
      <c r="C36" s="293"/>
      <c r="D36" s="293"/>
      <c r="E36" s="293"/>
    </row>
    <row r="37" spans="1:20" ht="18.75">
      <c r="A37" s="149" t="s">
        <v>120</v>
      </c>
      <c r="B37" s="293" t="s">
        <v>161</v>
      </c>
      <c r="C37" s="293"/>
      <c r="D37" s="293"/>
      <c r="E37" s="293"/>
    </row>
    <row r="38" spans="1:20" ht="18.75">
      <c r="A38" s="1"/>
    </row>
    <row r="39" spans="1:20" ht="18.75">
      <c r="A39" s="243" t="s">
        <v>162</v>
      </c>
      <c r="B39" s="243"/>
      <c r="C39" s="243"/>
      <c r="D39" s="243"/>
      <c r="E39" s="243"/>
    </row>
    <row r="40" spans="1:20" ht="180.75" customHeight="1">
      <c r="A40" s="294" t="s">
        <v>274</v>
      </c>
      <c r="B40" s="294"/>
      <c r="C40" s="294"/>
      <c r="D40" s="294"/>
      <c r="E40" s="294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</row>
    <row r="41" spans="1:20" ht="57.75" customHeight="1">
      <c r="A41" s="294" t="s">
        <v>275</v>
      </c>
      <c r="B41" s="294"/>
      <c r="C41" s="294"/>
      <c r="D41" s="294"/>
      <c r="E41" s="294"/>
    </row>
    <row r="42" spans="1:20" ht="53.25" customHeight="1">
      <c r="A42" s="294" t="s">
        <v>172</v>
      </c>
      <c r="B42" s="294"/>
      <c r="C42" s="294"/>
      <c r="D42" s="294"/>
      <c r="E42" s="294"/>
    </row>
    <row r="43" spans="1:20" ht="18.75">
      <c r="A43" s="294" t="s">
        <v>276</v>
      </c>
      <c r="B43" s="294"/>
      <c r="C43" s="294"/>
      <c r="D43" s="294"/>
      <c r="E43" s="294"/>
    </row>
    <row r="44" spans="1:20" ht="18.75">
      <c r="A44" s="294" t="s">
        <v>173</v>
      </c>
      <c r="B44" s="294"/>
      <c r="C44" s="294"/>
      <c r="D44" s="294"/>
      <c r="E44" s="294"/>
    </row>
    <row r="45" spans="1:20" ht="18.75" customHeight="1">
      <c r="A45" s="299" t="s">
        <v>253</v>
      </c>
      <c r="B45" s="294"/>
      <c r="C45" s="294"/>
      <c r="D45" s="294"/>
      <c r="E45" s="294"/>
    </row>
    <row r="46" spans="1:20" ht="18.75">
      <c r="A46" s="294" t="s">
        <v>163</v>
      </c>
      <c r="B46" s="294"/>
      <c r="C46" s="294"/>
      <c r="D46" s="294"/>
      <c r="E46" s="294"/>
    </row>
    <row r="47" spans="1:20" ht="91.5" customHeight="1">
      <c r="A47" s="294" t="s">
        <v>164</v>
      </c>
      <c r="B47" s="294"/>
      <c r="C47" s="294"/>
      <c r="D47" s="294"/>
      <c r="E47" s="294"/>
    </row>
    <row r="48" spans="1:20" ht="56.25" customHeight="1">
      <c r="A48" s="299" t="s">
        <v>280</v>
      </c>
      <c r="B48" s="294"/>
      <c r="C48" s="294"/>
      <c r="D48" s="294"/>
      <c r="E48" s="294"/>
    </row>
    <row r="49" spans="1:5" ht="145.5" customHeight="1">
      <c r="A49" s="294" t="s">
        <v>279</v>
      </c>
      <c r="B49" s="294"/>
      <c r="C49" s="294"/>
      <c r="D49" s="294"/>
      <c r="E49" s="294"/>
    </row>
    <row r="50" spans="1:5" ht="18.75">
      <c r="A50" s="197"/>
      <c r="B50" s="198"/>
      <c r="C50" s="198"/>
      <c r="D50" s="198"/>
      <c r="E50" s="198"/>
    </row>
    <row r="51" spans="1:5" ht="18.75">
      <c r="A51" s="243" t="s">
        <v>165</v>
      </c>
      <c r="B51" s="243"/>
      <c r="C51" s="243"/>
      <c r="D51" s="243"/>
      <c r="E51" s="243"/>
    </row>
    <row r="52" spans="1:5" ht="171" customHeight="1">
      <c r="A52" s="302" t="s">
        <v>277</v>
      </c>
      <c r="B52" s="302"/>
      <c r="C52" s="302"/>
      <c r="D52" s="302"/>
      <c r="E52" s="302"/>
    </row>
    <row r="53" spans="1:5" ht="75.75" customHeight="1">
      <c r="A53" s="294" t="s">
        <v>254</v>
      </c>
      <c r="B53" s="294"/>
      <c r="C53" s="294"/>
      <c r="D53" s="294"/>
      <c r="E53" s="294"/>
    </row>
    <row r="54" spans="1:5" ht="77.25" customHeight="1">
      <c r="A54" s="294" t="s">
        <v>255</v>
      </c>
      <c r="B54" s="294"/>
      <c r="C54" s="294"/>
      <c r="D54" s="294"/>
      <c r="E54" s="294"/>
    </row>
    <row r="55" spans="1:5" ht="37.5" customHeight="1">
      <c r="A55" s="294" t="s">
        <v>177</v>
      </c>
      <c r="B55" s="294"/>
      <c r="C55" s="294"/>
      <c r="D55" s="294"/>
      <c r="E55" s="294"/>
    </row>
    <row r="56" spans="1:5" ht="54" customHeight="1">
      <c r="A56" s="294" t="s">
        <v>306</v>
      </c>
      <c r="B56" s="294"/>
      <c r="C56" s="294"/>
      <c r="D56" s="294"/>
      <c r="E56" s="294"/>
    </row>
    <row r="57" spans="1:5" ht="53.25" customHeight="1">
      <c r="A57" s="294" t="s">
        <v>256</v>
      </c>
      <c r="B57" s="294"/>
      <c r="C57" s="294"/>
      <c r="D57" s="294"/>
      <c r="E57" s="294"/>
    </row>
    <row r="58" spans="1:5" ht="18.75">
      <c r="A58" s="143"/>
    </row>
    <row r="59" spans="1:5" ht="18.75">
      <c r="A59" s="243" t="s">
        <v>166</v>
      </c>
      <c r="B59" s="243"/>
      <c r="C59" s="243"/>
      <c r="D59" s="243"/>
      <c r="E59" s="243"/>
    </row>
    <row r="60" spans="1:5" ht="132.75" customHeight="1">
      <c r="A60" s="301" t="s">
        <v>278</v>
      </c>
      <c r="B60" s="301"/>
      <c r="C60" s="301"/>
      <c r="D60" s="301"/>
      <c r="E60" s="301"/>
    </row>
    <row r="61" spans="1:5" ht="18.75">
      <c r="A61" s="315" t="s">
        <v>167</v>
      </c>
      <c r="B61" s="315"/>
      <c r="C61" s="315"/>
      <c r="D61" s="315"/>
      <c r="E61" s="315"/>
    </row>
    <row r="62" spans="1:5" ht="15.75">
      <c r="A62" s="244" t="s">
        <v>43</v>
      </c>
      <c r="B62" s="244" t="s">
        <v>273</v>
      </c>
      <c r="C62" s="312" t="s">
        <v>168</v>
      </c>
      <c r="D62" s="313"/>
      <c r="E62" s="314"/>
    </row>
    <row r="63" spans="1:5" ht="96.75" customHeight="1">
      <c r="A63" s="244"/>
      <c r="B63" s="244"/>
      <c r="C63" s="154" t="s">
        <v>185</v>
      </c>
      <c r="D63" s="154" t="s">
        <v>47</v>
      </c>
      <c r="E63" s="154" t="s">
        <v>186</v>
      </c>
    </row>
    <row r="64" spans="1:5" ht="15.75">
      <c r="A64" s="150">
        <v>1</v>
      </c>
      <c r="B64" s="150">
        <v>2</v>
      </c>
      <c r="C64" s="150">
        <v>3</v>
      </c>
      <c r="D64" s="150">
        <v>4</v>
      </c>
      <c r="E64" s="150">
        <v>5</v>
      </c>
    </row>
    <row r="65" spans="1:5" ht="15.75">
      <c r="A65" s="214" t="s">
        <v>62</v>
      </c>
      <c r="B65" s="215" t="s">
        <v>35</v>
      </c>
      <c r="C65" s="216">
        <v>57</v>
      </c>
      <c r="D65" s="216">
        <v>19</v>
      </c>
      <c r="E65" s="216">
        <v>38</v>
      </c>
    </row>
    <row r="66" spans="1:5" ht="15.75">
      <c r="A66" s="151" t="s">
        <v>272</v>
      </c>
      <c r="B66" s="210" t="s">
        <v>262</v>
      </c>
      <c r="C66" s="211">
        <v>57</v>
      </c>
      <c r="D66" s="211">
        <v>19</v>
      </c>
      <c r="E66" s="211">
        <v>38</v>
      </c>
    </row>
    <row r="67" spans="1:5" ht="15.75">
      <c r="A67" s="214" t="s">
        <v>64</v>
      </c>
      <c r="B67" s="215" t="s">
        <v>65</v>
      </c>
      <c r="C67" s="216">
        <v>159</v>
      </c>
      <c r="D67" s="217">
        <v>53</v>
      </c>
      <c r="E67" s="218">
        <v>106</v>
      </c>
    </row>
    <row r="68" spans="1:5" ht="15.75" hidden="1">
      <c r="A68" s="151"/>
      <c r="B68" s="199"/>
      <c r="C68" s="211"/>
      <c r="D68" s="211"/>
      <c r="E68" s="211"/>
    </row>
    <row r="69" spans="1:5" ht="15.75">
      <c r="A69" s="298" t="s">
        <v>169</v>
      </c>
      <c r="B69" s="298"/>
      <c r="C69" s="212">
        <v>216</v>
      </c>
      <c r="D69" s="213">
        <v>72</v>
      </c>
      <c r="E69" s="213">
        <v>144</v>
      </c>
    </row>
    <row r="70" spans="1:5" ht="18.75">
      <c r="A70" s="145"/>
    </row>
    <row r="71" spans="1:5" ht="18.75">
      <c r="A71" s="243" t="s">
        <v>170</v>
      </c>
      <c r="B71" s="243"/>
      <c r="C71" s="243"/>
      <c r="D71" s="243"/>
      <c r="E71" s="243"/>
    </row>
    <row r="72" spans="1:5" ht="116.25" customHeight="1">
      <c r="A72" s="302" t="s">
        <v>257</v>
      </c>
      <c r="B72" s="302"/>
      <c r="C72" s="302"/>
      <c r="D72" s="302"/>
      <c r="E72" s="302"/>
    </row>
    <row r="73" spans="1:5" ht="20.25" customHeight="1">
      <c r="A73" s="294" t="s">
        <v>283</v>
      </c>
      <c r="B73" s="294"/>
      <c r="C73" s="294"/>
      <c r="D73" s="294"/>
      <c r="E73" s="294"/>
    </row>
    <row r="74" spans="1:5" ht="18.75">
      <c r="A74" s="143"/>
    </row>
    <row r="75" spans="1:5" ht="18.75">
      <c r="A75" s="243" t="s">
        <v>171</v>
      </c>
      <c r="B75" s="243"/>
      <c r="C75" s="243"/>
      <c r="D75" s="243"/>
      <c r="E75" s="243"/>
    </row>
    <row r="76" spans="1:5" ht="130.5" customHeight="1">
      <c r="A76" s="301" t="s">
        <v>178</v>
      </c>
      <c r="B76" s="301"/>
      <c r="C76" s="301"/>
      <c r="D76" s="301"/>
      <c r="E76" s="301"/>
    </row>
    <row r="77" spans="1:5" ht="56.25" customHeight="1">
      <c r="A77" s="301" t="s">
        <v>179</v>
      </c>
      <c r="B77" s="301"/>
      <c r="C77" s="301"/>
      <c r="D77" s="301"/>
      <c r="E77" s="301"/>
    </row>
    <row r="78" spans="1:5" ht="18.75">
      <c r="A78" s="310" t="s">
        <v>301</v>
      </c>
      <c r="B78" s="310"/>
      <c r="C78" s="310"/>
      <c r="D78" s="310"/>
      <c r="E78" s="310"/>
    </row>
    <row r="79" spans="1:5" ht="37.5">
      <c r="A79" s="224" t="s">
        <v>43</v>
      </c>
      <c r="B79" s="224" t="s">
        <v>302</v>
      </c>
      <c r="C79" s="224" t="s">
        <v>303</v>
      </c>
      <c r="D79" s="311" t="s">
        <v>304</v>
      </c>
      <c r="E79" s="311"/>
    </row>
    <row r="80" spans="1:5" ht="18.75">
      <c r="A80" s="222" t="s">
        <v>66</v>
      </c>
      <c r="B80" s="222" t="s">
        <v>85</v>
      </c>
      <c r="C80" s="311">
        <v>1</v>
      </c>
      <c r="D80" s="311" t="s">
        <v>305</v>
      </c>
      <c r="E80" s="311"/>
    </row>
    <row r="81" spans="1:5" ht="37.5">
      <c r="A81" s="222" t="s">
        <v>67</v>
      </c>
      <c r="B81" s="222" t="s">
        <v>97</v>
      </c>
      <c r="C81" s="311"/>
      <c r="D81" s="311"/>
      <c r="E81" s="311"/>
    </row>
    <row r="82" spans="1:5" ht="28.5" customHeight="1">
      <c r="A82" s="225" t="s">
        <v>242</v>
      </c>
      <c r="B82" s="225" t="s">
        <v>32</v>
      </c>
      <c r="C82" s="308">
        <v>2</v>
      </c>
      <c r="D82" s="303" t="s">
        <v>305</v>
      </c>
      <c r="E82" s="304"/>
    </row>
    <row r="83" spans="1:5" ht="28.5" customHeight="1">
      <c r="A83" s="225" t="s">
        <v>248</v>
      </c>
      <c r="B83" s="225" t="s">
        <v>246</v>
      </c>
      <c r="C83" s="309"/>
      <c r="D83" s="305"/>
      <c r="E83" s="306"/>
    </row>
    <row r="84" spans="1:5" ht="28.5" customHeight="1">
      <c r="A84" s="225" t="s">
        <v>247</v>
      </c>
      <c r="B84" s="225" t="s">
        <v>295</v>
      </c>
      <c r="C84" s="308">
        <v>4</v>
      </c>
      <c r="D84" s="303" t="s">
        <v>305</v>
      </c>
      <c r="E84" s="304"/>
    </row>
    <row r="85" spans="1:5" ht="28.5" customHeight="1">
      <c r="A85" s="225" t="s">
        <v>249</v>
      </c>
      <c r="B85" s="225" t="s">
        <v>33</v>
      </c>
      <c r="C85" s="309"/>
      <c r="D85" s="305"/>
      <c r="E85" s="306"/>
    </row>
    <row r="86" spans="1:5" ht="28.5" customHeight="1">
      <c r="A86" s="225" t="s">
        <v>81</v>
      </c>
      <c r="B86" s="225" t="s">
        <v>41</v>
      </c>
      <c r="C86" s="303">
        <v>6</v>
      </c>
      <c r="D86" s="303" t="s">
        <v>305</v>
      </c>
      <c r="E86" s="304"/>
    </row>
    <row r="87" spans="1:5" ht="28.5" customHeight="1">
      <c r="A87" s="225" t="s">
        <v>103</v>
      </c>
      <c r="B87" s="225" t="s">
        <v>41</v>
      </c>
      <c r="C87" s="307"/>
      <c r="D87" s="305"/>
      <c r="E87" s="306"/>
    </row>
    <row r="88" spans="1:5" ht="28.5" customHeight="1">
      <c r="A88" s="225" t="s">
        <v>82</v>
      </c>
      <c r="B88" s="225" t="s">
        <v>5</v>
      </c>
      <c r="C88" s="303">
        <v>5</v>
      </c>
      <c r="D88" s="303" t="s">
        <v>305</v>
      </c>
      <c r="E88" s="304"/>
    </row>
    <row r="89" spans="1:5" ht="28.5" customHeight="1">
      <c r="A89" s="225" t="s">
        <v>84</v>
      </c>
      <c r="B89" s="225" t="s">
        <v>5</v>
      </c>
      <c r="C89" s="307"/>
      <c r="D89" s="305"/>
      <c r="E89" s="306"/>
    </row>
    <row r="90" spans="1:5" ht="28.5" customHeight="1">
      <c r="A90" s="225" t="s">
        <v>84</v>
      </c>
      <c r="B90" s="225" t="s">
        <v>5</v>
      </c>
      <c r="C90" s="308">
        <v>6</v>
      </c>
      <c r="D90" s="303" t="s">
        <v>305</v>
      </c>
      <c r="E90" s="304"/>
    </row>
    <row r="91" spans="1:5" ht="28.5" customHeight="1">
      <c r="A91" s="225" t="s">
        <v>104</v>
      </c>
      <c r="B91" s="225" t="s">
        <v>5</v>
      </c>
      <c r="C91" s="309"/>
      <c r="D91" s="305"/>
      <c r="E91" s="306"/>
    </row>
    <row r="92" spans="1:5" ht="18.75">
      <c r="A92" s="143"/>
    </row>
    <row r="93" spans="1:5" ht="18.75">
      <c r="A93" s="243" t="s">
        <v>259</v>
      </c>
      <c r="B93" s="243"/>
      <c r="C93" s="243"/>
      <c r="D93" s="243"/>
      <c r="E93" s="243"/>
    </row>
    <row r="94" spans="1:5" ht="74.25" customHeight="1">
      <c r="A94" s="301" t="s">
        <v>180</v>
      </c>
      <c r="B94" s="301"/>
      <c r="C94" s="301"/>
      <c r="D94" s="301"/>
      <c r="E94" s="301"/>
    </row>
    <row r="95" spans="1:5" ht="72.75" customHeight="1">
      <c r="A95" s="301" t="s">
        <v>181</v>
      </c>
      <c r="B95" s="301"/>
      <c r="C95" s="301"/>
      <c r="D95" s="301"/>
      <c r="E95" s="301"/>
    </row>
    <row r="96" spans="1:5" ht="19.5">
      <c r="A96" s="146"/>
    </row>
    <row r="97" spans="1:1" ht="18.75">
      <c r="A97" s="144"/>
    </row>
  </sheetData>
  <mergeCells count="86">
    <mergeCell ref="C84:C85"/>
    <mergeCell ref="D84:E85"/>
    <mergeCell ref="C86:C87"/>
    <mergeCell ref="D86:E87"/>
    <mergeCell ref="D88:E89"/>
    <mergeCell ref="A56:E56"/>
    <mergeCell ref="C62:E62"/>
    <mergeCell ref="A51:E51"/>
    <mergeCell ref="A77:E77"/>
    <mergeCell ref="A76:E76"/>
    <mergeCell ref="A59:E59"/>
    <mergeCell ref="A53:E53"/>
    <mergeCell ref="A54:E54"/>
    <mergeCell ref="A62:A63"/>
    <mergeCell ref="B62:B63"/>
    <mergeCell ref="A57:E57"/>
    <mergeCell ref="A60:E60"/>
    <mergeCell ref="A61:E61"/>
    <mergeCell ref="A52:E52"/>
    <mergeCell ref="A55:E55"/>
    <mergeCell ref="A94:E94"/>
    <mergeCell ref="A95:E95"/>
    <mergeCell ref="A93:E93"/>
    <mergeCell ref="A75:E75"/>
    <mergeCell ref="A71:E71"/>
    <mergeCell ref="A72:E72"/>
    <mergeCell ref="A73:E73"/>
    <mergeCell ref="D90:E91"/>
    <mergeCell ref="C88:C89"/>
    <mergeCell ref="C90:C91"/>
    <mergeCell ref="A78:E78"/>
    <mergeCell ref="D79:E79"/>
    <mergeCell ref="C80:C81"/>
    <mergeCell ref="D80:E81"/>
    <mergeCell ref="C82:C83"/>
    <mergeCell ref="D82:E83"/>
    <mergeCell ref="A1:E1"/>
    <mergeCell ref="A39:E39"/>
    <mergeCell ref="A40:E40"/>
    <mergeCell ref="A41:E41"/>
    <mergeCell ref="A42:E42"/>
    <mergeCell ref="B18:E18"/>
    <mergeCell ref="B19:E19"/>
    <mergeCell ref="B20:E20"/>
    <mergeCell ref="B21:E21"/>
    <mergeCell ref="B23:E23"/>
    <mergeCell ref="B24:E24"/>
    <mergeCell ref="B11:E11"/>
    <mergeCell ref="B12:E12"/>
    <mergeCell ref="B13:E13"/>
    <mergeCell ref="B15:E15"/>
    <mergeCell ref="B16:E16"/>
    <mergeCell ref="J40:T40"/>
    <mergeCell ref="B17:E17"/>
    <mergeCell ref="A69:B69"/>
    <mergeCell ref="B35:E35"/>
    <mergeCell ref="B26:E26"/>
    <mergeCell ref="B28:E28"/>
    <mergeCell ref="B29:E29"/>
    <mergeCell ref="B30:E30"/>
    <mergeCell ref="B32:E32"/>
    <mergeCell ref="B33:E33"/>
    <mergeCell ref="A44:E44"/>
    <mergeCell ref="A49:E49"/>
    <mergeCell ref="A46:E46"/>
    <mergeCell ref="A47:E47"/>
    <mergeCell ref="A45:E45"/>
    <mergeCell ref="A48:E48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A43:E43"/>
    <mergeCell ref="B34:E34"/>
    <mergeCell ref="B36:E36"/>
    <mergeCell ref="B37:E37"/>
    <mergeCell ref="B25:E25"/>
    <mergeCell ref="B27:E27"/>
    <mergeCell ref="B31:E31"/>
    <mergeCell ref="B14:E14"/>
    <mergeCell ref="B22:E22"/>
  </mergeCells>
  <pageMargins left="0.70866141732283472" right="0.39370078740157483" top="0.35433070866141736" bottom="0.47244094488188981" header="0.31496062992125984" footer="0.31496062992125984"/>
  <pageSetup paperSize="9" scale="85" orientation="portrait" verticalDpi="0" r:id="rId1"/>
  <rowBreaks count="2" manualBreakCount="2">
    <brk id="40" max="4" man="1"/>
    <brk id="56" max="4" man="1"/>
  </rowBreaks>
  <colBreaks count="1" manualBreakCount="1">
    <brk id="5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Лист2 (2)</vt:lpstr>
      <vt:lpstr>ПУП </vt:lpstr>
      <vt:lpstr>ПЗ</vt:lpstr>
      <vt:lpstr>'ПУП '!Заголовки_для_печати</vt:lpstr>
      <vt:lpstr>ПЗ!Область_печати</vt:lpstr>
      <vt:lpstr>'ПУП '!Область_печати</vt:lpstr>
    </vt:vector>
  </TitlesOfParts>
  <Company>ПЛ-88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Пользователь</cp:lastModifiedBy>
  <cp:lastPrinted>2018-09-04T02:35:44Z</cp:lastPrinted>
  <dcterms:created xsi:type="dcterms:W3CDTF">2010-11-16T05:38:25Z</dcterms:created>
  <dcterms:modified xsi:type="dcterms:W3CDTF">2018-09-04T02:36:05Z</dcterms:modified>
</cp:coreProperties>
</file>