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титул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3">'3'!$A$1:$X$83</definedName>
    <definedName name="_xlnm.Print_Area" localSheetId="4">'4'!$A$1:$E$143</definedName>
  </definedNames>
  <calcPr calcId="125725" calcMode="manual"/>
</workbook>
</file>

<file path=xl/calcChain.xml><?xml version="1.0" encoding="utf-8"?>
<calcChain xmlns="http://schemas.openxmlformats.org/spreadsheetml/2006/main">
  <c r="E77" i="5"/>
  <c r="E89"/>
  <c r="E68" i="4"/>
  <c r="G68"/>
  <c r="I68"/>
  <c r="J68"/>
  <c r="K68"/>
  <c r="D67"/>
  <c r="D66"/>
  <c r="F67"/>
  <c r="F66"/>
  <c r="J67"/>
  <c r="J66"/>
  <c r="J63" s="1"/>
  <c r="C47"/>
  <c r="E47"/>
  <c r="G47"/>
  <c r="H47"/>
  <c r="I47"/>
  <c r="K47"/>
  <c r="N76"/>
  <c r="O76"/>
  <c r="P76"/>
  <c r="N77"/>
  <c r="O77"/>
  <c r="P77"/>
  <c r="M75"/>
  <c r="L75"/>
  <c r="G63"/>
  <c r="H63"/>
  <c r="I63"/>
  <c r="K63"/>
  <c r="G59"/>
  <c r="H59"/>
  <c r="I59"/>
  <c r="J59"/>
  <c r="K59"/>
  <c r="G54"/>
  <c r="H54"/>
  <c r="I54"/>
  <c r="J54"/>
  <c r="K54"/>
  <c r="D52"/>
  <c r="G49"/>
  <c r="H49"/>
  <c r="I49"/>
  <c r="J49"/>
  <c r="K49"/>
  <c r="E32"/>
  <c r="G32"/>
  <c r="H32"/>
  <c r="H68" s="1"/>
  <c r="I32"/>
  <c r="J32"/>
  <c r="K32"/>
  <c r="L32"/>
  <c r="M32"/>
  <c r="T47"/>
  <c r="G28"/>
  <c r="H28"/>
  <c r="I28"/>
  <c r="J28"/>
  <c r="K28"/>
  <c r="L28"/>
  <c r="M28"/>
  <c r="G21"/>
  <c r="H21"/>
  <c r="I21"/>
  <c r="J21"/>
  <c r="K21"/>
  <c r="L21"/>
  <c r="M21"/>
  <c r="T24"/>
  <c r="F24"/>
  <c r="V24" s="1"/>
  <c r="V16"/>
  <c r="G8"/>
  <c r="H8"/>
  <c r="I8"/>
  <c r="J8"/>
  <c r="K8"/>
  <c r="J48" l="1"/>
  <c r="J47" s="1"/>
  <c r="K48"/>
  <c r="G48"/>
  <c r="H48"/>
  <c r="D24"/>
  <c r="I99" i="5" l="1"/>
  <c r="H99" s="1"/>
  <c r="J98"/>
  <c r="I97"/>
  <c r="H97" s="1"/>
  <c r="J96"/>
  <c r="I95"/>
  <c r="I94" s="1"/>
  <c r="J94"/>
  <c r="I93"/>
  <c r="H93" s="1"/>
  <c r="J92"/>
  <c r="H95" l="1"/>
  <c r="H94" s="1"/>
  <c r="I92"/>
  <c r="H92" s="1"/>
  <c r="I96"/>
  <c r="H96" s="1"/>
  <c r="I98"/>
  <c r="H98" s="1"/>
  <c r="J90"/>
  <c r="J89" s="1"/>
  <c r="I88"/>
  <c r="H88" s="1"/>
  <c r="I87"/>
  <c r="H87" s="1"/>
  <c r="I86"/>
  <c r="H86" s="1"/>
  <c r="I85"/>
  <c r="H85" s="1"/>
  <c r="I84"/>
  <c r="H84" s="1"/>
  <c r="I83"/>
  <c r="H83" s="1"/>
  <c r="I82"/>
  <c r="H82" s="1"/>
  <c r="I81"/>
  <c r="H81" s="1"/>
  <c r="I80"/>
  <c r="H80" s="1"/>
  <c r="I79"/>
  <c r="H79" s="1"/>
  <c r="I78"/>
  <c r="H78" s="1"/>
  <c r="I90" l="1"/>
  <c r="J77"/>
  <c r="H90"/>
  <c r="I77" l="1"/>
  <c r="I89"/>
  <c r="H77"/>
  <c r="H89"/>
  <c r="I76"/>
  <c r="H76" s="1"/>
  <c r="J75"/>
  <c r="E75"/>
  <c r="H74"/>
  <c r="J73"/>
  <c r="I73"/>
  <c r="E73"/>
  <c r="E100" s="1"/>
  <c r="I72"/>
  <c r="H72" s="1"/>
  <c r="I71"/>
  <c r="H71" s="1"/>
  <c r="J70"/>
  <c r="T78" i="4"/>
  <c r="T77"/>
  <c r="S77"/>
  <c r="R77"/>
  <c r="Q77"/>
  <c r="T76"/>
  <c r="S76"/>
  <c r="R76"/>
  <c r="Q76"/>
  <c r="S68"/>
  <c r="R68"/>
  <c r="R75" s="1"/>
  <c r="Q68"/>
  <c r="Q75" s="1"/>
  <c r="P68"/>
  <c r="O68"/>
  <c r="N68"/>
  <c r="M68"/>
  <c r="L68"/>
  <c r="I70" i="5" l="1"/>
  <c r="I75"/>
  <c r="U76" i="4"/>
  <c r="S75"/>
  <c r="V76"/>
  <c r="P75"/>
  <c r="O75"/>
  <c r="N75" s="1"/>
  <c r="H70" i="5"/>
  <c r="H75"/>
  <c r="H73"/>
  <c r="T67" i="4"/>
  <c r="T66"/>
  <c r="F65"/>
  <c r="D65" s="1"/>
  <c r="T64"/>
  <c r="F64"/>
  <c r="T62"/>
  <c r="T61"/>
  <c r="T60"/>
  <c r="F60"/>
  <c r="T58"/>
  <c r="T57"/>
  <c r="F56"/>
  <c r="D56" s="1"/>
  <c r="T55"/>
  <c r="F55"/>
  <c r="D55" s="1"/>
  <c r="I48"/>
  <c r="T53"/>
  <c r="T52"/>
  <c r="F52"/>
  <c r="T51"/>
  <c r="F51"/>
  <c r="D51" s="1"/>
  <c r="T50"/>
  <c r="F50"/>
  <c r="D50" s="1"/>
  <c r="V50" l="1"/>
  <c r="V64"/>
  <c r="V52"/>
  <c r="D49"/>
  <c r="V66"/>
  <c r="F54"/>
  <c r="V57"/>
  <c r="V55"/>
  <c r="D60"/>
  <c r="D59" s="1"/>
  <c r="V58" s="1"/>
  <c r="E59"/>
  <c r="D64"/>
  <c r="E63"/>
  <c r="F49"/>
  <c r="V51"/>
  <c r="V60"/>
  <c r="E49"/>
  <c r="E54"/>
  <c r="D54" s="1"/>
  <c r="V53" s="1"/>
  <c r="F59"/>
  <c r="F63"/>
  <c r="V61"/>
  <c r="F48" l="1"/>
  <c r="F47" s="1"/>
  <c r="D63"/>
  <c r="V62" s="1"/>
  <c r="E48"/>
  <c r="T46"/>
  <c r="F46"/>
  <c r="D46" s="1"/>
  <c r="T45"/>
  <c r="F44"/>
  <c r="D44" s="1"/>
  <c r="T43"/>
  <c r="F43"/>
  <c r="D43" s="1"/>
  <c r="T42"/>
  <c r="F42"/>
  <c r="T41"/>
  <c r="F41"/>
  <c r="D41" s="1"/>
  <c r="T40"/>
  <c r="F40"/>
  <c r="D40" s="1"/>
  <c r="F39"/>
  <c r="D39"/>
  <c r="T38"/>
  <c r="F38"/>
  <c r="D38" s="1"/>
  <c r="T37"/>
  <c r="F37"/>
  <c r="D37" s="1"/>
  <c r="T36"/>
  <c r="F36"/>
  <c r="D36" s="1"/>
  <c r="T35"/>
  <c r="F35"/>
  <c r="D35" s="1"/>
  <c r="T34"/>
  <c r="F34"/>
  <c r="D34" s="1"/>
  <c r="T33"/>
  <c r="F33"/>
  <c r="T32"/>
  <c r="T31"/>
  <c r="F31"/>
  <c r="D31" s="1"/>
  <c r="T30"/>
  <c r="F30"/>
  <c r="D30" s="1"/>
  <c r="T29"/>
  <c r="F29"/>
  <c r="F28" s="1"/>
  <c r="T28"/>
  <c r="T27"/>
  <c r="F27"/>
  <c r="D27" s="1"/>
  <c r="T26"/>
  <c r="F26"/>
  <c r="D26" s="1"/>
  <c r="T25"/>
  <c r="F25"/>
  <c r="D25" s="1"/>
  <c r="T23"/>
  <c r="F23"/>
  <c r="D23" s="1"/>
  <c r="T22"/>
  <c r="F22"/>
  <c r="D22" s="1"/>
  <c r="E21"/>
  <c r="V20"/>
  <c r="V19"/>
  <c r="V18"/>
  <c r="V17"/>
  <c r="V15"/>
  <c r="V14"/>
  <c r="V13"/>
  <c r="V12"/>
  <c r="V11"/>
  <c r="V9"/>
  <c r="F8"/>
  <c r="F68" s="1"/>
  <c r="H9" i="3"/>
  <c r="G9"/>
  <c r="F9"/>
  <c r="E9"/>
  <c r="D9"/>
  <c r="C9"/>
  <c r="B9"/>
  <c r="I8"/>
  <c r="I9" s="1"/>
  <c r="I7"/>
  <c r="I6"/>
  <c r="I5"/>
  <c r="D42" i="4" l="1"/>
  <c r="F32"/>
  <c r="V26"/>
  <c r="V33"/>
  <c r="V36"/>
  <c r="V40"/>
  <c r="V43"/>
  <c r="V45"/>
  <c r="V29"/>
  <c r="V35"/>
  <c r="V42"/>
  <c r="D48"/>
  <c r="D47" s="1"/>
  <c r="D68" s="1"/>
  <c r="F21"/>
  <c r="V23"/>
  <c r="V27"/>
  <c r="V37"/>
  <c r="D29"/>
  <c r="D28" s="1"/>
  <c r="E28"/>
  <c r="D33"/>
  <c r="D8"/>
  <c r="V22"/>
  <c r="D21"/>
  <c r="V25"/>
  <c r="V30"/>
  <c r="V34"/>
  <c r="V38"/>
  <c r="V41"/>
  <c r="E8"/>
  <c r="D32" l="1"/>
  <c r="V46"/>
  <c r="C84"/>
  <c r="V31"/>
  <c r="V67" l="1"/>
</calcChain>
</file>

<file path=xl/comments1.xml><?xml version="1.0" encoding="utf-8"?>
<comments xmlns="http://schemas.openxmlformats.org/spreadsheetml/2006/main">
  <authors>
    <author>Автор</author>
  </authors>
  <commentList>
    <comment ref="R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 нед ПП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нед ПП</t>
        </r>
      </text>
    </comment>
  </commentList>
</comments>
</file>

<file path=xl/sharedStrings.xml><?xml version="1.0" encoding="utf-8"?>
<sst xmlns="http://schemas.openxmlformats.org/spreadsheetml/2006/main" count="848" uniqueCount="388">
  <si>
    <t>УЧЕБНЫЙ ПЛАН</t>
  </si>
  <si>
    <t>УТВЕРЖДАЮ:</t>
  </si>
  <si>
    <t>Приложение № _______</t>
  </si>
  <si>
    <t>по специальности среднего профессионального образования</t>
  </si>
  <si>
    <t>по программе базовой подготовки</t>
  </si>
  <si>
    <t>основной профессиональной образовательной программы среднего профессионального образования</t>
  </si>
  <si>
    <t>Квалификация: техник</t>
  </si>
  <si>
    <t>Форма обучения – очная</t>
  </si>
  <si>
    <t>Нормативный срок освоения ОПОП – 3 года и 10 мес.</t>
  </si>
  <si>
    <t>на базе основного общего образования</t>
  </si>
  <si>
    <t>Профиль получаемого профессионального образования – технический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</si>
  <si>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</si>
  <si>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</si>
  <si>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</si>
  <si>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</si>
  <si>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</si>
  <si>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</si>
  <si>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</si>
  <si>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 (по курсам)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</si>
  <si>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</si>
  <si>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</si>
  <si>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</si>
  <si>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</si>
  <si>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</si>
  <si>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</si>
  <si>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Всего</t>
  </si>
  <si>
    <t>Д/б</t>
  </si>
  <si>
    <t>2. Сводные данные по бюджету времени (в неделях) для очной формы обучения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</si>
  <si>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</si>
  <si>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</si>
  <si>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</si>
  <si>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всего занятий</t>
  </si>
  <si>
    <t>курсовых работ (проектов)</t>
  </si>
  <si>
    <t>О.00</t>
  </si>
  <si>
    <t>Общеобразовательный цикл</t>
  </si>
  <si>
    <t>История</t>
  </si>
  <si>
    <t>Химия</t>
  </si>
  <si>
    <t>Биология</t>
  </si>
  <si>
    <t>Физическая культура</t>
  </si>
  <si>
    <t>ДЗ</t>
  </si>
  <si>
    <t>Математика</t>
  </si>
  <si>
    <t>Физика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</si>
  <si>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</si>
  <si>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</si>
  <si>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</si>
  <si>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</si>
  <si>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Э</t>
  </si>
  <si>
    <t>ОГСЭ.02</t>
  </si>
  <si>
    <t>ОГСЭ.03</t>
  </si>
  <si>
    <t>ОГСЭ.04</t>
  </si>
  <si>
    <t>Русский язык и культура речи</t>
  </si>
  <si>
    <t>ОГСЭ.06</t>
  </si>
  <si>
    <t>Психология общения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</si>
  <si>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</si>
  <si>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</si>
  <si>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</si>
  <si>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</si>
  <si>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</si>
  <si>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</si>
  <si>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</si>
  <si>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</si>
  <si>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</si>
  <si>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</si>
  <si>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</si>
  <si>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</si>
  <si>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</si>
  <si>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</si>
  <si>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</si>
  <si>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</si>
  <si>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ОП.05</t>
  </si>
  <si>
    <t>ОП.06</t>
  </si>
  <si>
    <t>Материаловедение</t>
  </si>
  <si>
    <t>ОП.07</t>
  </si>
  <si>
    <t>ОП.08</t>
  </si>
  <si>
    <t>ОП.09</t>
  </si>
  <si>
    <t>Правовое обеспечение профессиональной деятельности</t>
  </si>
  <si>
    <t>ОП.10</t>
  </si>
  <si>
    <t>Экономика организации</t>
  </si>
  <si>
    <t>ОП.11</t>
  </si>
  <si>
    <t>ОП.12</t>
  </si>
  <si>
    <t>Охрана труда</t>
  </si>
  <si>
    <t>ОП.13</t>
  </si>
  <si>
    <t>Безопасность жизнедеятельности</t>
  </si>
  <si>
    <t>ОП.14</t>
  </si>
  <si>
    <t>Организация обеспечения безопасности дорожного движения</t>
  </si>
  <si>
    <t>ПМ.00</t>
  </si>
  <si>
    <t>Профессиональные модули</t>
  </si>
  <si>
    <t>ПМ.01</t>
  </si>
  <si>
    <t>МДК 01.02</t>
  </si>
  <si>
    <t>Информационные технологии в профессиональной деятельности</t>
  </si>
  <si>
    <t>МДК 02.01</t>
  </si>
  <si>
    <t>УП.03</t>
  </si>
  <si>
    <t>ПП.03</t>
  </si>
  <si>
    <t>ПМ.04</t>
  </si>
  <si>
    <t>МДК 04.01</t>
  </si>
  <si>
    <t>Выполнение работ по одной или нескольким профессиям рабочих, должностям служащих</t>
  </si>
  <si>
    <t>дисциплин и МДК</t>
  </si>
  <si>
    <t>учебной практики</t>
  </si>
  <si>
    <t>зачетов</t>
  </si>
  <si>
    <t>Учебная нагрузка обучающихся (час.)</t>
  </si>
  <si>
    <t>самостоятельная учебная работа</t>
  </si>
  <si>
    <t>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</si>
  <si>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</si>
  <si>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</si>
  <si>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</si>
  <si>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</si>
  <si>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</si>
  <si>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</si>
  <si>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</si>
  <si>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</si>
  <si>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17 нед.</t>
  </si>
  <si>
    <t>-, Э</t>
  </si>
  <si>
    <t>ОГСЭ.05</t>
  </si>
  <si>
    <t>ОП.01</t>
  </si>
  <si>
    <t>МДК 01.01</t>
  </si>
  <si>
    <t>УП.01</t>
  </si>
  <si>
    <t>ПП.01</t>
  </si>
  <si>
    <t>ПМ.02</t>
  </si>
  <si>
    <t>УП.02</t>
  </si>
  <si>
    <t>ПП.02</t>
  </si>
  <si>
    <t>ПМ.03</t>
  </si>
  <si>
    <t>МДК 03.01</t>
  </si>
  <si>
    <t>Производственная практика (преддипломная)</t>
  </si>
  <si>
    <t>ПА.00</t>
  </si>
  <si>
    <t>2 нед.</t>
  </si>
  <si>
    <t>4 нед.</t>
  </si>
  <si>
    <t>6 нед.</t>
  </si>
  <si>
    <t>ГИА.00</t>
  </si>
  <si>
    <t>ПДП.00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</si>
  <si>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</si>
  <si>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</si>
  <si>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</si>
  <si>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</si>
  <si>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8 нед.</t>
  </si>
  <si>
    <t>23 нед.</t>
  </si>
  <si>
    <t>должно быть</t>
  </si>
  <si>
    <t>Первая помощь</t>
  </si>
  <si>
    <t>сумма</t>
  </si>
  <si>
    <t>отклонение</t>
  </si>
  <si>
    <t>Эффективный поиск работы</t>
  </si>
  <si>
    <t>-, ДЗ</t>
  </si>
  <si>
    <t>Таблица. Распределение объема вариативной части</t>
  </si>
  <si>
    <t>ВСЕГО</t>
  </si>
  <si>
    <t>Практикоориентированность</t>
  </si>
  <si>
    <t>Директор Емельяновского дорожно-строительного техникума</t>
  </si>
  <si>
    <t xml:space="preserve">краевого государственного автономного профессионального образовательного учреждения                                                                                           </t>
  </si>
  <si>
    <t>"Емельяновский дорожно-строительный техникум"</t>
  </si>
  <si>
    <t xml:space="preserve">23.02.04 Техническая эксплуатация подъемно-транспортных,
строительных, дорожных машин и оборудования (по отраслям)
</t>
  </si>
  <si>
    <t>ОУД.03</t>
  </si>
  <si>
    <t>ОУД.11</t>
  </si>
  <si>
    <t>Метрология и стандартизация</t>
  </si>
  <si>
    <t>Структура транспортной системы</t>
  </si>
  <si>
    <t>Техническая эксплуатация дорог и дорожных сооружений</t>
  </si>
  <si>
    <t>Организация планово-предупредительных работ по текущему содержанию и ремонту дорог и дорожных сооружений с использованием машинных комплексов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</si>
  <si>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</si>
  <si>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</si>
  <si>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>МДК 02.02</t>
  </si>
  <si>
    <t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</t>
  </si>
  <si>
    <t>Организация работы первичных трудовых коллективов</t>
  </si>
  <si>
    <t>Организация работы и управление подразделением организации</t>
  </si>
  <si>
    <t>7 нед.</t>
  </si>
  <si>
    <t>109 нед.</t>
  </si>
  <si>
    <t>ДЗ, ДЗ</t>
  </si>
  <si>
    <t xml:space="preserve"> -/3ДЗ/-</t>
  </si>
  <si>
    <t>10,5 нед каникул</t>
  </si>
  <si>
    <t>-/3ДЗ/1Эк</t>
  </si>
  <si>
    <t>МДК 04.02</t>
  </si>
  <si>
    <t>УП.04</t>
  </si>
  <si>
    <t>ПП.04</t>
  </si>
  <si>
    <r>
      <t xml:space="preserve"> </t>
    </r>
    <r>
      <rPr>
        <sz val="12"/>
        <rFont val="Times New Roman"/>
        <family val="1"/>
        <charset val="204"/>
      </rPr>
      <t>Индекс</t>
    </r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</si>
  <si>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</si>
  <si>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</si>
  <si>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</si>
  <si>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</si>
  <si>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</si>
  <si>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</si>
  <si>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</si>
  <si>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</si>
  <si>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</si>
  <si>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</si>
  <si>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</si>
  <si>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</si>
  <si>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</si>
  <si>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</si>
  <si>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27.04-03-05</t>
  </si>
  <si>
    <t>май</t>
  </si>
  <si>
    <t>июнь</t>
  </si>
  <si>
    <t>КУРСЫ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</si>
  <si>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</si>
  <si>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</si>
  <si>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</si>
  <si>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</si>
  <si>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</si>
  <si>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</si>
  <si>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</si>
  <si>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</si>
  <si>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</si>
  <si>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</si>
  <si>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</si>
  <si>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</si>
  <si>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</si>
  <si>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</si>
  <si>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</si>
  <si>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</si>
  <si>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</si>
  <si>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</si>
  <si>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</si>
  <si>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</si>
  <si>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</si>
  <si>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</si>
  <si>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Т</t>
  </si>
  <si>
    <t>К</t>
  </si>
  <si>
    <t>У</t>
  </si>
  <si>
    <t>ПА</t>
  </si>
  <si>
    <t>П</t>
  </si>
  <si>
    <t>ГИА</t>
  </si>
  <si>
    <t>1. Календарный учебный график</t>
  </si>
  <si>
    <t>3. План учебного процесса</t>
  </si>
  <si>
    <t>ПДП</t>
  </si>
  <si>
    <t>45-52</t>
  </si>
  <si>
    <t>июль-август</t>
  </si>
  <si>
    <t>№</t>
  </si>
  <si>
    <t>Наименование</t>
  </si>
  <si>
    <t>Кабинеты:</t>
  </si>
  <si>
    <r>
      <t>1.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</si>
  <si>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2.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</si>
  <si>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3.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</si>
  <si>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4.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</si>
  <si>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5.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</si>
  <si>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физики и химии</t>
  </si>
  <si>
    <r>
      <t>6.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</si>
  <si>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7.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</si>
  <si>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8.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</si>
  <si>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9.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</si>
  <si>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10.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</si>
  <si>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r>
      <t>11.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</si>
  <si>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t>Лаборатории:</t>
  </si>
  <si>
    <t>материаловедения</t>
  </si>
  <si>
    <t>Мастерские: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</si>
  <si>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</si>
  <si>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</si>
  <si>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</si>
  <si>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или место для стрельбы</t>
  </si>
  <si>
    <t>Залы:</t>
  </si>
  <si>
    <t>библиотека, читальный зал с выходом в сеть Интернет</t>
  </si>
  <si>
    <t>Выполнение работ по профессии слесарь по ремонту дорожно-строительных машин и тракторов</t>
  </si>
  <si>
    <t>структуры транспортной системы</t>
  </si>
  <si>
    <t>социально-экономических дисциплин</t>
  </si>
  <si>
    <t>иностранного языка</t>
  </si>
  <si>
    <t>математики</t>
  </si>
  <si>
    <t>информатики, информационных технологий в профессиональной деятельности</t>
  </si>
  <si>
    <t>инженерной графики</t>
  </si>
  <si>
    <t>технической механики</t>
  </si>
  <si>
    <t>метрологии и стандартизации</t>
  </si>
  <si>
    <t>правового обеспечения профессиональной деятельности, управления качеством и персоналом</t>
  </si>
  <si>
    <t>безопасности жизнедеятельности и охраны труда</t>
  </si>
  <si>
    <t>технического обслуживания и ремонта дорог</t>
  </si>
  <si>
    <t>конструкции путевых и строительных машин</t>
  </si>
  <si>
    <t>технической эксплуатации дорог и дорожных сооружений</t>
  </si>
  <si>
    <t>менеджмента</t>
  </si>
  <si>
    <t>2.</t>
  </si>
  <si>
    <t>12.</t>
  </si>
  <si>
    <t>13.</t>
  </si>
  <si>
    <t>14.</t>
  </si>
  <si>
    <t>15.</t>
  </si>
  <si>
    <t>16.</t>
  </si>
  <si>
    <t>электротехники и электроники</t>
  </si>
  <si>
    <t>электрооборудования путевых и строительных машин</t>
  </si>
  <si>
    <t>гидравлического и пневматического оборудования путевых и строительных машин</t>
  </si>
  <si>
    <t>технической эксплуатации путевых и строительных машин, путевого механизированного инструмента</t>
  </si>
  <si>
    <t>3.</t>
  </si>
  <si>
    <t>4.</t>
  </si>
  <si>
    <t>5.</t>
  </si>
  <si>
    <t>слесарно-монтажные</t>
  </si>
  <si>
    <t>механообрабатывающие</t>
  </si>
  <si>
    <t>электромонтажные</t>
  </si>
  <si>
    <t>электросварочные</t>
  </si>
  <si>
    <t>Полигоны:</t>
  </si>
  <si>
    <t>учебно-натурных образцов</t>
  </si>
  <si>
    <t>1.</t>
  </si>
  <si>
    <t>Учебный год начинается 1 сентября и заканчивается согласно графику учебного процесса. Учебный год состоит из двух семестров.</t>
  </si>
  <si>
    <t>Продолжительность учебной недели – пятидневная.</t>
  </si>
  <si>
    <t xml:space="preserve">Для всех видов аудиторных занятий академический час устанавливается продолжительностью 45 минут, учебные занятия по одной дисциплине или профессиональному модулю сгруппированы парами. </t>
  </si>
  <si>
    <t>Общий объем каникулярного времени в учебном году составляет 11 недель, в том числе не менее двух недель в зимний период.</t>
  </si>
  <si>
    <t>В период летних каникул, с юношами проводятся пятидневные учебные сборы.</t>
  </si>
  <si>
    <t>По дисциплине «Физическая культура» еженедельно предусмотрены 2 часа самостоятельной учебной нагрузки, включая игровые виды подготовки за счет различных форм внеаудиторных занятий в спортивных клубах и секциях.</t>
  </si>
  <si>
    <t>Профессиональный цикл предусматривает изучение дисциплины «Безопасность жизнедеятельности». Объем часов на дисциплину составляет 68 часов, из них на освоение основ военной службы – 48 часов.</t>
  </si>
  <si>
    <t>Изучение общеобразовательных дисциплин осуществляется на 1 курсе.</t>
  </si>
  <si>
    <t>Умения и знания, полученные обучающимися при освоении дисциплин общеобразовательного цикла, углубляются и расширяются в процессе изучения дисциплин ОПОП.</t>
  </si>
  <si>
    <t>На изучение общеобразовательного цикла отводится 52 недели из расчета: теоретическое обучение (при обязательной учебной нагрузке 36 часов в неделю) – 39 недель, промежуточная аттестация – 2 недели, каникулярное время – 11 недель.</t>
  </si>
  <si>
    <t>На экзамен за курс среднего общего образования выносятся следующие предметы: русский язык и математика – в письменной форме, информатика – в устной форме.</t>
  </si>
  <si>
    <t>Формирование вариативной части</t>
  </si>
  <si>
    <t xml:space="preserve">Для всех учебных дисциплин и профессиональных модулей, в т.ч. введенных за счет вариативной части ОПОП, обязательна промежуточная аттестация по результатам их освоения. </t>
  </si>
  <si>
    <t xml:space="preserve">Промежуточная аттестация проводится в форме зачетов, дифференцированных зачетов и экзаменов: зачеты и дифференцированные зачеты – за счет времени, отводимого на дисциплину, экзамены – за счет времени, выделенного ФГОС СПО. </t>
  </si>
  <si>
    <t>Формой промежуточной аттестации по физической культуре являются зачеты, дифференцированные зачеты, не учитываемые при подсчете допустимого количества зачетов в учебном году.</t>
  </si>
  <si>
    <t>Для практики формой промежуточной аттестации является дифференцированный зачет. После изучения модуля и прохождения практики проводится квалификационный экзамен, который проверяет готовность обучающегося к выполнению указанного вида деятельности и сформированность у него компетенций, определенных в разделе «Требования к результатам освоения ОПОП» ФГОС СПО.</t>
  </si>
  <si>
    <t>Количество «зачетов» и «дифференцированных зачетов» не должно превышать 10 в год, а количество экзаменов не более 8.</t>
  </si>
  <si>
    <t>В процессе обучения, при сдаче зачетов, дифференцированных зачетов и экзаменов успеваемость студентов определяется оценками «отлично», «хорошо», «удовлетворительно» и «неудовлетворительно».</t>
  </si>
  <si>
    <t>К защите выпускной квалификационной работы допускаются лица, завершившие полный курс обучения по освоению основной профессиональной образовательной программы по специальности базовой подготовки и успешно прошедшие все предшествующие аттестационные испытания, предусмотренные учебным планом.</t>
  </si>
  <si>
    <t>Результаты защиты выпускной квалификационной работы определяются оценками «отлично», «хорошо», «удовлетворительно», «неудовлетворительно».</t>
  </si>
  <si>
    <t>При реализации профессиональной образовательной программы предусматривается выполнение курсовых проектов: МДК 02.01 "Организация технического обслуживания и ремонта подъемно-транспортных, строительных, дорожных машин и оборудования в различных условиях эксплуатации" - 40 часов; МДК 03.01 "Организация работы и управление подразделением организации" - 20 часов.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</si>
  <si>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Порядок аттестации обучающихся</t>
    </r>
  </si>
  <si>
    <t xml:space="preserve">4. Перечень кабинетов, лабораторий, мастерских и др. помещений </t>
  </si>
  <si>
    <t>5. Пояснительная записка</t>
  </si>
  <si>
    <t>литературы</t>
  </si>
  <si>
    <t>актовый зал (конференц-зал)</t>
  </si>
  <si>
    <t>Консультации могут быть как групповыми, так и индивидуальными. Консультации проводятся в усной форме.</t>
  </si>
  <si>
    <t>Федеральный государственный образовательный стандарт среднего общего образования реализуется в пределах образовательных программ СПО с учетом технического профиля,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 17.03.2015 г. № 06-259).</t>
  </si>
  <si>
    <t>Выполнение работ по профессии машинист дорожно-транспортных машин</t>
  </si>
  <si>
    <t>При проведении лабораторных, практических работ учебная группа может делиться на подгруппы численностью не менее 12 человек, по дисциплинам «Информатика», «Иностранный язык».</t>
  </si>
  <si>
    <t>ВС</t>
  </si>
  <si>
    <t>Т - теоретическое обучение, У - учебная практика, П - производственная практика, ПДП - преддипломная практика, К - каникулы, ВС - военные сборы, ПА - промежуточная аттестация, ГИА - государственная итоговая аттестация</t>
  </si>
  <si>
    <t>ОП.01-ОП.10</t>
  </si>
  <si>
    <t>д/б 900</t>
  </si>
  <si>
    <t xml:space="preserve"> ДЗ</t>
  </si>
  <si>
    <t xml:space="preserve">Приказ № ____ п от _____________ </t>
  </si>
  <si>
    <t>_____________________В.П. Калачев</t>
  </si>
  <si>
    <t>Сверх ученого плана 10 часов отводится на программу индивидуального обучения вождению базовой машины тракторов. Вождение начинается в 4 семестре и  проводится индивидуально с каждым обучающимся в дни теоретических занятий.</t>
  </si>
  <si>
    <t>Защита дипломного проекта с 15 июня по 26 июня (всего 2 нед.)</t>
  </si>
  <si>
    <t>Выполнение дипломного проекта с 18 мая по 14 июня (всего  4 нед.)</t>
  </si>
  <si>
    <t>Объем образовательной нагрузки</t>
  </si>
  <si>
    <t>нагрузка во взаимодейтсвии с преподавателем</t>
  </si>
  <si>
    <t>по учебным дисциплинам и МДК</t>
  </si>
  <si>
    <t>теоретическое обучение</t>
  </si>
  <si>
    <t>по практикам производственной и учебной</t>
  </si>
  <si>
    <t>консультации</t>
  </si>
  <si>
    <t>ОДБ.01</t>
  </si>
  <si>
    <t>ОДБ.02</t>
  </si>
  <si>
    <t>Русский язык</t>
  </si>
  <si>
    <t>Литература</t>
  </si>
  <si>
    <t>Иностранный язык (английский)</t>
  </si>
  <si>
    <t>ОДБ.03</t>
  </si>
  <si>
    <t>ОДБ.04</t>
  </si>
  <si>
    <t>ОДБ.05</t>
  </si>
  <si>
    <t>ОДБ.06</t>
  </si>
  <si>
    <t>ОДБ.07</t>
  </si>
  <si>
    <t>ОДБ.08</t>
  </si>
  <si>
    <t>З,ДЗ</t>
  </si>
  <si>
    <t>16 нед.</t>
  </si>
  <si>
    <t>Основы безопасности жизнедеятельности</t>
  </si>
  <si>
    <t>Астрономия</t>
  </si>
  <si>
    <t xml:space="preserve">Обществознание </t>
  </si>
  <si>
    <t>ОДП.10</t>
  </si>
  <si>
    <t>ОДП.11</t>
  </si>
  <si>
    <t>ОДП.12</t>
  </si>
  <si>
    <t>ДЗ,Э</t>
  </si>
  <si>
    <t>ДЗ,ДЗ</t>
  </si>
  <si>
    <r>
      <t xml:space="preserve">Распределение обязательной учебной нагрузки </t>
    </r>
    <r>
      <rPr>
        <sz val="12"/>
        <color rgb="FFFF0000"/>
        <rFont val="Times New Roman"/>
        <family val="1"/>
        <charset val="204"/>
      </rPr>
      <t>(включая обязательную аудиторную нагрузку и все виды практики в составе профессиональных модулей)</t>
    </r>
    <r>
      <rPr>
        <b/>
        <sz val="12"/>
        <color rgb="FFFF0000"/>
        <rFont val="Times New Roman"/>
        <family val="1"/>
        <charset val="204"/>
      </rPr>
      <t xml:space="preserve"> по курсам и семестрам (час. в семестр)</t>
    </r>
  </si>
  <si>
    <t>1З/13ДЗ/3Э</t>
  </si>
  <si>
    <t>Иностранный язык в профессиональной деятельности</t>
  </si>
  <si>
    <t>20 нед. + 4 нед.</t>
  </si>
  <si>
    <t>11 нед. + 5 нед.</t>
  </si>
  <si>
    <t>10 нед. + 3 нед.</t>
  </si>
  <si>
    <t>10З/6ДЗ/-</t>
  </si>
  <si>
    <t>З,З,З,З,З,ДЗ</t>
  </si>
  <si>
    <t>Общепрофессиональный цикл</t>
  </si>
  <si>
    <t>-,Э</t>
  </si>
  <si>
    <t>-,ДЗ</t>
  </si>
  <si>
    <t>-/9ДЗ/5Э</t>
  </si>
  <si>
    <t>Эксплуатация подъемно-транспортных, строительных, дорожных машин и оборудования при строительстве, содержании и ремонте дорог (в том числе железнодорожного пути)</t>
  </si>
  <si>
    <t xml:space="preserve"> -/5ДЗ/1Эк</t>
  </si>
  <si>
    <t>-,ДЗ,ДЗ</t>
  </si>
  <si>
    <t>-/5ДЗ/1Эк</t>
  </si>
  <si>
    <t>1 нед.</t>
  </si>
  <si>
    <t>-/18ДЗ/4Эк</t>
  </si>
  <si>
    <t>11З/49ДЗ/8Э/4Эк</t>
  </si>
  <si>
    <t>Государственная итоговая аттестация проводится в форме защиты выпускной квалификационной работы, которая выполняется в виде дипломной работы (дипломного проекта) и демонстрационного экзамена</t>
  </si>
  <si>
    <t>дифференцированных зачетов</t>
  </si>
  <si>
    <t>экзаменов (в т.ч. квалификацион.)</t>
  </si>
  <si>
    <t>производственной практики</t>
  </si>
  <si>
    <t>преддипломной практики</t>
  </si>
  <si>
    <r>
      <t xml:space="preserve">Консультации </t>
    </r>
    <r>
      <rPr>
        <sz val="12"/>
        <rFont val="Times New Roman"/>
        <family val="1"/>
        <charset val="204"/>
      </rPr>
      <t>из расчета 100 часов на каждый учебный год</t>
    </r>
    <r>
      <rPr>
        <b/>
        <sz val="12"/>
        <rFont val="Times New Roman"/>
        <family val="1"/>
        <charset val="204"/>
      </rPr>
      <t xml:space="preserve"> </t>
    </r>
  </si>
  <si>
    <t>Для получения дополнительных знаний и умений,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образования, учитывая мнения работодателей, объем времени отведенный на вариативную часть составил 30.56%, использован следующим образом (таблица)</t>
  </si>
  <si>
    <t>Настоящий учебный план основной профессиональной образовательной программы среднего профессионального образования краевого государственного автономного профессионального образовательного учреждения «Емельяновский дорожно-строительный техникум»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23.02.04 Техническая эксплуатация подъемно-транспортных, строительных, дорожных машин и оборудования (по отраслям), утвержденного приказом Министерства образования и науки Российской Федерации № 45 от 23.01.2018 г., зарегистрированного Министерством юстиции (рег. № 49942 от 06.02.2018 г.) и на основе федерального государственного образовательного стандарта среднего общего образования, реализуемого в пределах ОПОП с учетом профиля получаемого профессионального образования.</t>
  </si>
  <si>
    <t xml:space="preserve">Объем обязательной учебной нагрузки составляет 36 часов в неделю, включающий в себя все виды аудиторной и внеаудиторной (самостоятельной) учебной работы по освоению основной профессиональной образовательной программы. </t>
  </si>
  <si>
    <t>Консультации предусматриваются в объеме 100 часов на каждый учебный год, в том числе в период реализации программы среднего общего образования для лиц, обучающихся на базе основного общего образования, и не учитываются при расчете объемов учебного времени. Часы, отведенные на консультации, распределяются между дисциплинами и профессиональынми модулями, изучение которых заканчивается экзаменом.</t>
  </si>
  <si>
    <t>Для оценки процесса и результатов освоения основной профессиональной образовательной программы используется текущий контроль знаний, который осуществляется в форме контрольных, самостоятельных работ, тестовых заданий, защиты практических занятий и лабораторных работ, письменного и устного опроса и т.д., в том числе применяется накопительная система оценивания.</t>
  </si>
  <si>
    <t>Учебная практика и производственная практика (по профилю специальности) проводятся образовательным учреждением при освоении студентами профессиональных компетенций в рамках профессиональных модулей и реализуются: учебная практика рассредоточено; производствення практика концентрированно.</t>
  </si>
  <si>
    <t>Учебным планом предусматривается практика в количестве 29 недель, в том числе: учебная практика – 13 недель, практика по профилю специальности – 12 недель. На преддипломную практику отводится 4 недели. Преддипломная практика проводится концентрированно.</t>
  </si>
  <si>
    <t xml:space="preserve">Обязательная форма промежуточной аттестации по профессиональным модулям – экзамен квалификационный (Эк). </t>
  </si>
  <si>
    <t>Комплексные виды промежуточной аттестации</t>
  </si>
  <si>
    <t>Наименование дисциплины/МДК/практик</t>
  </si>
  <si>
    <t>семестр</t>
  </si>
  <si>
    <t xml:space="preserve">вид </t>
  </si>
  <si>
    <t>комплексный дифференцированный зачет</t>
  </si>
  <si>
    <t>комплексный квалификационный экзамен</t>
  </si>
  <si>
    <t>Государственная итоговая аттестация включает подготовку (4 недели) и защиту (2 недели) выпускной квалификационной работы (дипломный проект) и демонстрационного экзамена. Обязательное требование – соответствие тематики выпускной квалификационной работы содержанию одного или нескольких профессиональных модулей.</t>
  </si>
  <si>
    <t>Освоение МДК 05.01. Выполнение работ по профессии дорожный рабочий дает возможность обучающимся получить рабочие профессии 13702 "Машинист дорожно-транспортных машин"; 18522 "Слесарь по ремонту дорожно-строительных машин и тракторов"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</si>
</sst>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32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1" xfId="0" quotePrefix="1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/>
    </xf>
    <xf numFmtId="0" fontId="1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top"/>
    </xf>
    <xf numFmtId="0" fontId="11" fillId="2" borderId="18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/>
    </xf>
    <xf numFmtId="0" fontId="12" fillId="2" borderId="17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0" xfId="0" applyFont="1" applyFill="1" applyBorder="1"/>
    <xf numFmtId="49" fontId="16" fillId="2" borderId="1" xfId="0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wrapText="1"/>
    </xf>
    <xf numFmtId="0" fontId="16" fillId="0" borderId="1" xfId="1" applyFont="1" applyBorder="1" applyAlignment="1">
      <alignment horizontal="right" wrapText="1"/>
    </xf>
    <xf numFmtId="0" fontId="18" fillId="0" borderId="0" xfId="1" applyFont="1"/>
    <xf numFmtId="0" fontId="19" fillId="0" borderId="0" xfId="0" applyFont="1" applyAlignment="1"/>
    <xf numFmtId="0" fontId="20" fillId="0" borderId="0" xfId="0" applyFont="1"/>
    <xf numFmtId="0" fontId="21" fillId="0" borderId="0" xfId="0" applyFont="1" applyBorder="1" applyAlignment="1"/>
    <xf numFmtId="49" fontId="21" fillId="0" borderId="0" xfId="0" applyNumberFormat="1" applyFont="1" applyBorder="1" applyAlignment="1">
      <alignment vertical="center" textRotation="90"/>
    </xf>
    <xf numFmtId="49" fontId="21" fillId="0" borderId="1" xfId="0" applyNumberFormat="1" applyFont="1" applyBorder="1" applyAlignment="1">
      <alignment horizontal="center" vertical="center" textRotation="90"/>
    </xf>
    <xf numFmtId="49" fontId="21" fillId="0" borderId="0" xfId="0" applyNumberFormat="1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1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26" fillId="0" borderId="0" xfId="0" applyFont="1"/>
    <xf numFmtId="0" fontId="16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vertical="top"/>
    </xf>
    <xf numFmtId="0" fontId="16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20" fillId="0" borderId="1" xfId="0" applyFont="1" applyBorder="1"/>
    <xf numFmtId="0" fontId="7" fillId="0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16" fillId="4" borderId="1" xfId="0" applyNumberFormat="1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/>
    </xf>
    <xf numFmtId="0" fontId="16" fillId="4" borderId="18" xfId="0" applyFont="1" applyFill="1" applyBorder="1" applyAlignment="1">
      <alignment horizontal="center" vertical="top"/>
    </xf>
    <xf numFmtId="0" fontId="16" fillId="4" borderId="17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5" borderId="13" xfId="0" applyFont="1" applyFill="1" applyBorder="1" applyAlignment="1">
      <alignment horizontal="center" vertical="top"/>
    </xf>
    <xf numFmtId="0" fontId="1" fillId="5" borderId="14" xfId="0" applyFont="1" applyFill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1" fillId="5" borderId="17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49" fontId="16" fillId="4" borderId="1" xfId="0" applyNumberFormat="1" applyFont="1" applyFill="1" applyBorder="1" applyAlignment="1">
      <alignment horizontal="center" vertical="top"/>
    </xf>
    <xf numFmtId="0" fontId="16" fillId="6" borderId="13" xfId="0" applyFont="1" applyFill="1" applyBorder="1" applyAlignment="1">
      <alignment horizontal="center" vertical="top"/>
    </xf>
    <xf numFmtId="0" fontId="16" fillId="6" borderId="1" xfId="0" applyFont="1" applyFill="1" applyBorder="1" applyAlignment="1">
      <alignment horizontal="center" vertical="top"/>
    </xf>
    <xf numFmtId="0" fontId="16" fillId="6" borderId="14" xfId="0" applyFont="1" applyFill="1" applyBorder="1" applyAlignment="1">
      <alignment horizontal="center" vertical="top"/>
    </xf>
    <xf numFmtId="0" fontId="16" fillId="6" borderId="18" xfId="0" applyFont="1" applyFill="1" applyBorder="1" applyAlignment="1">
      <alignment horizontal="center" vertical="top"/>
    </xf>
    <xf numFmtId="0" fontId="16" fillId="6" borderId="17" xfId="0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top"/>
    </xf>
    <xf numFmtId="0" fontId="16" fillId="2" borderId="18" xfId="0" applyFont="1" applyFill="1" applyBorder="1" applyAlignment="1">
      <alignment horizontal="center" vertical="top"/>
    </xf>
    <xf numFmtId="0" fontId="16" fillId="2" borderId="17" xfId="0" applyFont="1" applyFill="1" applyBorder="1" applyAlignment="1">
      <alignment horizontal="center" vertical="top"/>
    </xf>
    <xf numFmtId="49" fontId="16" fillId="3" borderId="1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/>
    </xf>
    <xf numFmtId="0" fontId="16" fillId="3" borderId="18" xfId="0" applyFont="1" applyFill="1" applyBorder="1" applyAlignment="1">
      <alignment horizontal="center" vertical="top"/>
    </xf>
    <xf numFmtId="0" fontId="16" fillId="3" borderId="17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right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3" xfId="0" applyFont="1" applyFill="1" applyBorder="1"/>
    <xf numFmtId="0" fontId="16" fillId="0" borderId="14" xfId="0" applyFont="1" applyFill="1" applyBorder="1"/>
    <xf numFmtId="0" fontId="16" fillId="0" borderId="18" xfId="0" applyFont="1" applyFill="1" applyBorder="1"/>
    <xf numFmtId="0" fontId="16" fillId="0" borderId="17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13" xfId="0" applyFont="1" applyFill="1" applyBorder="1"/>
    <xf numFmtId="0" fontId="16" fillId="2" borderId="14" xfId="0" applyFont="1" applyFill="1" applyBorder="1"/>
    <xf numFmtId="0" fontId="16" fillId="2" borderId="18" xfId="0" applyFont="1" applyFill="1" applyBorder="1"/>
    <xf numFmtId="0" fontId="16" fillId="2" borderId="17" xfId="0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6" fillId="2" borderId="1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/>
    <xf numFmtId="0" fontId="16" fillId="0" borderId="7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3" xfId="0" applyFont="1" applyFill="1" applyBorder="1"/>
    <xf numFmtId="0" fontId="1" fillId="0" borderId="12" xfId="0" applyFont="1" applyFill="1" applyBorder="1"/>
    <xf numFmtId="0" fontId="16" fillId="0" borderId="11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0" xfId="0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90"/>
    </xf>
    <xf numFmtId="0" fontId="21" fillId="0" borderId="6" xfId="0" applyFont="1" applyBorder="1" applyAlignment="1">
      <alignment horizontal="center" vertical="center" textRotation="90"/>
    </xf>
    <xf numFmtId="0" fontId="21" fillId="0" borderId="4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textRotation="90"/>
    </xf>
    <xf numFmtId="0" fontId="19" fillId="0" borderId="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" fillId="0" borderId="13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21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21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6" fillId="0" borderId="13" xfId="1" applyFont="1" applyBorder="1" applyAlignment="1">
      <alignment horizontal="center" wrapText="1"/>
    </xf>
    <xf numFmtId="0" fontId="16" fillId="0" borderId="21" xfId="1" applyFont="1" applyBorder="1" applyAlignment="1">
      <alignment horizontal="center" wrapText="1"/>
    </xf>
    <xf numFmtId="0" fontId="16" fillId="0" borderId="14" xfId="1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3"/>
  <sheetViews>
    <sheetView tabSelected="1" workbookViewId="0">
      <selection activeCell="W90" sqref="W90"/>
    </sheetView>
  </sheetViews>
  <sheetFormatPr defaultRowHeight="15"/>
  <cols>
    <col min="1" max="1" width="38.85546875" customWidth="1"/>
    <col min="2" max="2" width="44.140625" customWidth="1"/>
    <col min="3" max="3" width="46.28515625" customWidth="1"/>
  </cols>
  <sheetData>
    <row r="1" spans="1:48" ht="18.75">
      <c r="A1" s="1"/>
      <c r="B1" s="1"/>
      <c r="C1" s="5" t="s">
        <v>1</v>
      </c>
      <c r="D1" s="5"/>
    </row>
    <row r="2" spans="1:48" ht="37.5" customHeight="1">
      <c r="A2" s="2"/>
      <c r="B2" s="2"/>
      <c r="C2" s="43" t="s">
        <v>144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48" ht="28.5" customHeight="1">
      <c r="A3" s="2"/>
      <c r="B3" s="2"/>
      <c r="C3" s="103" t="s">
        <v>316</v>
      </c>
      <c r="D3" s="5"/>
    </row>
    <row r="4" spans="1:48" ht="18.75" hidden="1">
      <c r="A4" s="1"/>
      <c r="B4" s="1"/>
      <c r="C4" s="6" t="s">
        <v>2</v>
      </c>
      <c r="D4" s="6"/>
    </row>
    <row r="5" spans="1:48" ht="27" customHeight="1">
      <c r="A5" s="3"/>
      <c r="B5" s="3"/>
      <c r="C5" s="6" t="s">
        <v>315</v>
      </c>
      <c r="D5" s="6"/>
      <c r="E5" s="3"/>
    </row>
    <row r="6" spans="1:48" ht="15.75">
      <c r="A6" s="1"/>
      <c r="B6" s="1"/>
    </row>
    <row r="7" spans="1:48" s="8" customFormat="1" ht="23.25">
      <c r="A7" s="215" t="s">
        <v>0</v>
      </c>
      <c r="B7" s="215"/>
      <c r="C7" s="215"/>
    </row>
    <row r="8" spans="1:48" ht="15.75">
      <c r="A8" s="4"/>
      <c r="B8" s="4"/>
    </row>
    <row r="9" spans="1:48" ht="18.75">
      <c r="A9" s="216" t="s">
        <v>5</v>
      </c>
      <c r="B9" s="216"/>
      <c r="C9" s="216"/>
    </row>
    <row r="10" spans="1:48" ht="18.75">
      <c r="A10" s="213" t="s">
        <v>145</v>
      </c>
      <c r="B10" s="213"/>
      <c r="C10" s="2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8.75" customHeight="1">
      <c r="A11" s="213" t="s">
        <v>146</v>
      </c>
      <c r="B11" s="213"/>
      <c r="C11" s="213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8.75" customHeight="1">
      <c r="A12" s="213" t="s">
        <v>3</v>
      </c>
      <c r="B12" s="213"/>
      <c r="C12" s="21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5"/>
      <c r="AU12" s="5"/>
      <c r="AV12" s="5"/>
    </row>
    <row r="13" spans="1:48" ht="39.75" customHeight="1">
      <c r="A13" s="213" t="s">
        <v>147</v>
      </c>
      <c r="B13" s="213"/>
      <c r="C13" s="213"/>
    </row>
    <row r="14" spans="1:48" ht="18.75">
      <c r="A14" s="213" t="s">
        <v>4</v>
      </c>
      <c r="B14" s="213"/>
      <c r="C14" s="213"/>
    </row>
    <row r="15" spans="1:48" ht="15.75">
      <c r="A15" s="2"/>
      <c r="B15" s="2"/>
    </row>
    <row r="16" spans="1:48" ht="18.75">
      <c r="A16" s="2"/>
      <c r="B16" s="9" t="s">
        <v>6</v>
      </c>
    </row>
    <row r="17" spans="2:3" ht="18.75">
      <c r="B17" s="9" t="s">
        <v>7</v>
      </c>
    </row>
    <row r="18" spans="2:3" ht="18.75">
      <c r="B18" s="214" t="s">
        <v>8</v>
      </c>
      <c r="C18" s="214"/>
    </row>
    <row r="19" spans="2:3" ht="18.75">
      <c r="B19" s="214" t="s">
        <v>9</v>
      </c>
      <c r="C19" s="214"/>
    </row>
    <row r="20" spans="2:3" ht="18.75">
      <c r="B20" s="10" t="s">
        <v>10</v>
      </c>
    </row>
    <row r="103" spans="1:1" ht="18.75">
      <c r="A103" s="5" t="s">
        <v>387</v>
      </c>
    </row>
  </sheetData>
  <mergeCells count="9">
    <mergeCell ref="A13:C13"/>
    <mergeCell ref="A14:C14"/>
    <mergeCell ref="B18:C18"/>
    <mergeCell ref="B19:C19"/>
    <mergeCell ref="A7:C7"/>
    <mergeCell ref="A9:C9"/>
    <mergeCell ref="A10:C10"/>
    <mergeCell ref="A11:C11"/>
    <mergeCell ref="A12:C12"/>
  </mergeCells>
  <pageMargins left="0.59055118110236227" right="0.39370078740157483" top="0.74803149606299213" bottom="0.5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3"/>
  <sheetViews>
    <sheetView tabSelected="1" workbookViewId="0">
      <selection activeCell="W90" sqref="W90"/>
    </sheetView>
  </sheetViews>
  <sheetFormatPr defaultColWidth="3.140625" defaultRowHeight="15"/>
  <cols>
    <col min="1" max="43" width="2.7109375" customWidth="1"/>
    <col min="44" max="44" width="3.28515625" customWidth="1"/>
    <col min="45" max="45" width="5" bestFit="1" customWidth="1"/>
  </cols>
  <sheetData>
    <row r="1" spans="1:52" s="74" customFormat="1" ht="18.75">
      <c r="A1" s="230" t="s">
        <v>216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73"/>
      <c r="AV1" s="73"/>
      <c r="AW1" s="73"/>
      <c r="AX1" s="73"/>
      <c r="AY1" s="73"/>
      <c r="AZ1" s="73"/>
    </row>
    <row r="2" spans="1:52" s="74" customFormat="1">
      <c r="A2" s="228" t="s">
        <v>170</v>
      </c>
      <c r="B2" s="228"/>
      <c r="C2" s="228"/>
      <c r="D2" s="228"/>
      <c r="E2" s="229" t="s">
        <v>171</v>
      </c>
      <c r="F2" s="228" t="s">
        <v>172</v>
      </c>
      <c r="G2" s="228"/>
      <c r="H2" s="228"/>
      <c r="I2" s="229" t="s">
        <v>173</v>
      </c>
      <c r="J2" s="228" t="s">
        <v>174</v>
      </c>
      <c r="K2" s="228"/>
      <c r="L2" s="228"/>
      <c r="M2" s="228"/>
      <c r="N2" s="228" t="s">
        <v>175</v>
      </c>
      <c r="O2" s="228"/>
      <c r="P2" s="228"/>
      <c r="Q2" s="228"/>
      <c r="R2" s="229" t="s">
        <v>176</v>
      </c>
      <c r="S2" s="228" t="s">
        <v>177</v>
      </c>
      <c r="T2" s="228"/>
      <c r="U2" s="228"/>
      <c r="V2" s="229" t="s">
        <v>178</v>
      </c>
      <c r="W2" s="228" t="s">
        <v>179</v>
      </c>
      <c r="X2" s="228"/>
      <c r="Y2" s="228"/>
      <c r="Z2" s="229" t="s">
        <v>180</v>
      </c>
      <c r="AA2" s="228" t="s">
        <v>181</v>
      </c>
      <c r="AB2" s="228"/>
      <c r="AC2" s="228"/>
      <c r="AD2" s="228"/>
      <c r="AE2" s="229" t="s">
        <v>182</v>
      </c>
      <c r="AF2" s="228" t="s">
        <v>183</v>
      </c>
      <c r="AG2" s="228"/>
      <c r="AH2" s="228"/>
      <c r="AI2" s="229" t="s">
        <v>184</v>
      </c>
      <c r="AJ2" s="228" t="s">
        <v>185</v>
      </c>
      <c r="AK2" s="228"/>
      <c r="AL2" s="228"/>
      <c r="AM2" s="228"/>
      <c r="AN2" s="231" t="s">
        <v>186</v>
      </c>
      <c r="AO2" s="232"/>
      <c r="AP2" s="232"/>
      <c r="AQ2" s="232"/>
      <c r="AR2" s="232" t="s">
        <v>220</v>
      </c>
      <c r="AS2" s="233"/>
      <c r="AT2" s="229" t="s">
        <v>187</v>
      </c>
      <c r="AU2" s="75"/>
      <c r="AV2" s="75"/>
      <c r="AW2" s="75"/>
      <c r="AX2" s="76"/>
      <c r="AY2" s="75"/>
      <c r="AZ2" s="75"/>
    </row>
    <row r="3" spans="1:52" s="74" customFormat="1" ht="57.75" customHeight="1">
      <c r="A3" s="77" t="s">
        <v>188</v>
      </c>
      <c r="B3" s="77" t="s">
        <v>189</v>
      </c>
      <c r="C3" s="77" t="s">
        <v>190</v>
      </c>
      <c r="D3" s="77" t="s">
        <v>191</v>
      </c>
      <c r="E3" s="229"/>
      <c r="F3" s="77" t="s">
        <v>192</v>
      </c>
      <c r="G3" s="77" t="s">
        <v>193</v>
      </c>
      <c r="H3" s="77" t="s">
        <v>194</v>
      </c>
      <c r="I3" s="229"/>
      <c r="J3" s="77" t="s">
        <v>195</v>
      </c>
      <c r="K3" s="77" t="s">
        <v>196</v>
      </c>
      <c r="L3" s="77" t="s">
        <v>197</v>
      </c>
      <c r="M3" s="77" t="s">
        <v>198</v>
      </c>
      <c r="N3" s="77" t="s">
        <v>188</v>
      </c>
      <c r="O3" s="77" t="s">
        <v>189</v>
      </c>
      <c r="P3" s="77" t="s">
        <v>190</v>
      </c>
      <c r="Q3" s="77" t="s">
        <v>191</v>
      </c>
      <c r="R3" s="229"/>
      <c r="S3" s="77" t="s">
        <v>199</v>
      </c>
      <c r="T3" s="77" t="s">
        <v>200</v>
      </c>
      <c r="U3" s="77" t="s">
        <v>201</v>
      </c>
      <c r="V3" s="229"/>
      <c r="W3" s="77" t="s">
        <v>202</v>
      </c>
      <c r="X3" s="77" t="s">
        <v>203</v>
      </c>
      <c r="Y3" s="77" t="s">
        <v>204</v>
      </c>
      <c r="Z3" s="229"/>
      <c r="AA3" s="77" t="s">
        <v>202</v>
      </c>
      <c r="AB3" s="77" t="s">
        <v>203</v>
      </c>
      <c r="AC3" s="77" t="s">
        <v>204</v>
      </c>
      <c r="AD3" s="77" t="s">
        <v>205</v>
      </c>
      <c r="AE3" s="229"/>
      <c r="AF3" s="77" t="s">
        <v>192</v>
      </c>
      <c r="AG3" s="77" t="s">
        <v>193</v>
      </c>
      <c r="AH3" s="77" t="s">
        <v>194</v>
      </c>
      <c r="AI3" s="229"/>
      <c r="AJ3" s="77" t="s">
        <v>206</v>
      </c>
      <c r="AK3" s="77" t="s">
        <v>207</v>
      </c>
      <c r="AL3" s="77" t="s">
        <v>208</v>
      </c>
      <c r="AM3" s="77" t="s">
        <v>209</v>
      </c>
      <c r="AN3" s="77" t="s">
        <v>188</v>
      </c>
      <c r="AO3" s="77" t="s">
        <v>189</v>
      </c>
      <c r="AP3" s="77" t="s">
        <v>190</v>
      </c>
      <c r="AQ3" s="77" t="s">
        <v>191</v>
      </c>
      <c r="AR3" s="77"/>
      <c r="AS3" s="107"/>
      <c r="AT3" s="229"/>
      <c r="AU3" s="78"/>
      <c r="AV3" s="78"/>
      <c r="AW3" s="78"/>
      <c r="AX3" s="76"/>
      <c r="AY3" s="78"/>
      <c r="AZ3" s="78"/>
    </row>
    <row r="4" spans="1:52" s="81" customFormat="1" ht="12.75">
      <c r="A4" s="79">
        <v>1</v>
      </c>
      <c r="B4" s="79">
        <v>2</v>
      </c>
      <c r="C4" s="79">
        <v>3</v>
      </c>
      <c r="D4" s="79">
        <v>4</v>
      </c>
      <c r="E4" s="79">
        <v>5</v>
      </c>
      <c r="F4" s="79">
        <v>6</v>
      </c>
      <c r="G4" s="79">
        <v>7</v>
      </c>
      <c r="H4" s="79">
        <v>8</v>
      </c>
      <c r="I4" s="79">
        <v>9</v>
      </c>
      <c r="J4" s="79">
        <v>10</v>
      </c>
      <c r="K4" s="79">
        <v>11</v>
      </c>
      <c r="L4" s="79">
        <v>12</v>
      </c>
      <c r="M4" s="79">
        <v>13</v>
      </c>
      <c r="N4" s="79">
        <v>14</v>
      </c>
      <c r="O4" s="79">
        <v>15</v>
      </c>
      <c r="P4" s="79">
        <v>16</v>
      </c>
      <c r="Q4" s="79">
        <v>17</v>
      </c>
      <c r="R4" s="79">
        <v>18</v>
      </c>
      <c r="S4" s="79">
        <v>19</v>
      </c>
      <c r="T4" s="79">
        <v>20</v>
      </c>
      <c r="U4" s="79">
        <v>21</v>
      </c>
      <c r="V4" s="79">
        <v>22</v>
      </c>
      <c r="W4" s="79">
        <v>23</v>
      </c>
      <c r="X4" s="79">
        <v>24</v>
      </c>
      <c r="Y4" s="79">
        <v>25</v>
      </c>
      <c r="Z4" s="79">
        <v>26</v>
      </c>
      <c r="AA4" s="79">
        <v>27</v>
      </c>
      <c r="AB4" s="79">
        <v>28</v>
      </c>
      <c r="AC4" s="79">
        <v>29</v>
      </c>
      <c r="AD4" s="79">
        <v>30</v>
      </c>
      <c r="AE4" s="79">
        <v>31</v>
      </c>
      <c r="AF4" s="79">
        <v>32</v>
      </c>
      <c r="AG4" s="79">
        <v>33</v>
      </c>
      <c r="AH4" s="79">
        <v>34</v>
      </c>
      <c r="AI4" s="79">
        <v>35</v>
      </c>
      <c r="AJ4" s="79">
        <v>36</v>
      </c>
      <c r="AK4" s="79">
        <v>37</v>
      </c>
      <c r="AL4" s="79">
        <v>38</v>
      </c>
      <c r="AM4" s="79">
        <v>39</v>
      </c>
      <c r="AN4" s="79">
        <v>40</v>
      </c>
      <c r="AO4" s="79">
        <v>41</v>
      </c>
      <c r="AP4" s="79">
        <v>42</v>
      </c>
      <c r="AQ4" s="79">
        <v>43</v>
      </c>
      <c r="AR4" s="79">
        <v>44</v>
      </c>
      <c r="AS4" s="81" t="s">
        <v>219</v>
      </c>
      <c r="AT4" s="229"/>
      <c r="AU4" s="80"/>
      <c r="AV4" s="80"/>
      <c r="AW4" s="80"/>
      <c r="AX4" s="80"/>
      <c r="AY4" s="80"/>
      <c r="AZ4" s="80"/>
    </row>
    <row r="5" spans="1:52" s="74" customFormat="1" ht="15" customHeight="1">
      <c r="A5" s="222" t="s">
        <v>210</v>
      </c>
      <c r="B5" s="222" t="s">
        <v>210</v>
      </c>
      <c r="C5" s="222" t="s">
        <v>210</v>
      </c>
      <c r="D5" s="222" t="s">
        <v>210</v>
      </c>
      <c r="E5" s="222" t="s">
        <v>210</v>
      </c>
      <c r="F5" s="222" t="s">
        <v>210</v>
      </c>
      <c r="G5" s="222" t="s">
        <v>210</v>
      </c>
      <c r="H5" s="222" t="s">
        <v>210</v>
      </c>
      <c r="I5" s="222" t="s">
        <v>210</v>
      </c>
      <c r="J5" s="222" t="s">
        <v>210</v>
      </c>
      <c r="K5" s="222" t="s">
        <v>210</v>
      </c>
      <c r="L5" s="222" t="s">
        <v>210</v>
      </c>
      <c r="M5" s="222" t="s">
        <v>210</v>
      </c>
      <c r="N5" s="222" t="s">
        <v>210</v>
      </c>
      <c r="O5" s="222" t="s">
        <v>210</v>
      </c>
      <c r="P5" s="222" t="s">
        <v>210</v>
      </c>
      <c r="Q5" s="218" t="s">
        <v>213</v>
      </c>
      <c r="R5" s="222" t="s">
        <v>211</v>
      </c>
      <c r="S5" s="222" t="s">
        <v>211</v>
      </c>
      <c r="T5" s="222" t="s">
        <v>210</v>
      </c>
      <c r="U5" s="222" t="s">
        <v>210</v>
      </c>
      <c r="V5" s="222" t="s">
        <v>210</v>
      </c>
      <c r="W5" s="222" t="s">
        <v>210</v>
      </c>
      <c r="X5" s="222" t="s">
        <v>210</v>
      </c>
      <c r="Y5" s="222" t="s">
        <v>210</v>
      </c>
      <c r="Z5" s="222" t="s">
        <v>210</v>
      </c>
      <c r="AA5" s="222" t="s">
        <v>210</v>
      </c>
      <c r="AB5" s="222" t="s">
        <v>210</v>
      </c>
      <c r="AC5" s="222" t="s">
        <v>210</v>
      </c>
      <c r="AD5" s="222" t="s">
        <v>210</v>
      </c>
      <c r="AE5" s="222" t="s">
        <v>210</v>
      </c>
      <c r="AF5" s="222" t="s">
        <v>210</v>
      </c>
      <c r="AG5" s="222" t="s">
        <v>210</v>
      </c>
      <c r="AH5" s="222" t="s">
        <v>210</v>
      </c>
      <c r="AI5" s="222" t="s">
        <v>210</v>
      </c>
      <c r="AJ5" s="222" t="s">
        <v>210</v>
      </c>
      <c r="AK5" s="222" t="s">
        <v>210</v>
      </c>
      <c r="AL5" s="222" t="s">
        <v>210</v>
      </c>
      <c r="AM5" s="222" t="s">
        <v>210</v>
      </c>
      <c r="AN5" s="222" t="s">
        <v>210</v>
      </c>
      <c r="AO5" s="222" t="s">
        <v>210</v>
      </c>
      <c r="AP5" s="222" t="s">
        <v>210</v>
      </c>
      <c r="AQ5" s="218" t="s">
        <v>213</v>
      </c>
      <c r="AR5" s="222" t="s">
        <v>211</v>
      </c>
      <c r="AS5" s="222" t="s">
        <v>211</v>
      </c>
      <c r="AT5" s="226">
        <v>1</v>
      </c>
      <c r="AU5" s="82"/>
      <c r="AV5" s="82"/>
      <c r="AW5" s="82"/>
      <c r="AX5" s="82"/>
      <c r="AY5" s="82"/>
      <c r="AZ5" s="82"/>
    </row>
    <row r="6" spans="1:52" s="74" customForma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19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19"/>
      <c r="AR6" s="223"/>
      <c r="AS6" s="223"/>
      <c r="AT6" s="226"/>
      <c r="AU6" s="82"/>
      <c r="AV6" s="82"/>
      <c r="AW6" s="82"/>
      <c r="AX6" s="82"/>
      <c r="AY6" s="82"/>
      <c r="AZ6" s="82"/>
    </row>
    <row r="7" spans="1:52" s="74" customFormat="1">
      <c r="A7" s="222" t="s">
        <v>210</v>
      </c>
      <c r="B7" s="222" t="s">
        <v>210</v>
      </c>
      <c r="C7" s="222" t="s">
        <v>210</v>
      </c>
      <c r="D7" s="222" t="s">
        <v>210</v>
      </c>
      <c r="E7" s="222" t="s">
        <v>210</v>
      </c>
      <c r="F7" s="222" t="s">
        <v>210</v>
      </c>
      <c r="G7" s="222" t="s">
        <v>210</v>
      </c>
      <c r="H7" s="222" t="s">
        <v>210</v>
      </c>
      <c r="I7" s="222" t="s">
        <v>210</v>
      </c>
      <c r="J7" s="222" t="s">
        <v>210</v>
      </c>
      <c r="K7" s="222" t="s">
        <v>210</v>
      </c>
      <c r="L7" s="222" t="s">
        <v>210</v>
      </c>
      <c r="M7" s="222" t="s">
        <v>210</v>
      </c>
      <c r="N7" s="222" t="s">
        <v>210</v>
      </c>
      <c r="O7" s="222" t="s">
        <v>210</v>
      </c>
      <c r="P7" s="222" t="s">
        <v>210</v>
      </c>
      <c r="Q7" s="222" t="s">
        <v>210</v>
      </c>
      <c r="R7" s="222" t="s">
        <v>211</v>
      </c>
      <c r="S7" s="222" t="s">
        <v>211</v>
      </c>
      <c r="T7" s="104" t="s">
        <v>210</v>
      </c>
      <c r="U7" s="104" t="s">
        <v>210</v>
      </c>
      <c r="V7" s="104" t="s">
        <v>210</v>
      </c>
      <c r="W7" s="104" t="s">
        <v>210</v>
      </c>
      <c r="X7" s="104" t="s">
        <v>210</v>
      </c>
      <c r="Y7" s="104" t="s">
        <v>210</v>
      </c>
      <c r="Z7" s="104" t="s">
        <v>210</v>
      </c>
      <c r="AA7" s="104" t="s">
        <v>210</v>
      </c>
      <c r="AB7" s="104" t="s">
        <v>210</v>
      </c>
      <c r="AC7" s="104" t="s">
        <v>210</v>
      </c>
      <c r="AD7" s="104" t="s">
        <v>210</v>
      </c>
      <c r="AE7" s="104" t="s">
        <v>210</v>
      </c>
      <c r="AF7" s="104" t="s">
        <v>210</v>
      </c>
      <c r="AG7" s="104" t="s">
        <v>210</v>
      </c>
      <c r="AH7" s="104" t="s">
        <v>210</v>
      </c>
      <c r="AI7" s="104" t="s">
        <v>210</v>
      </c>
      <c r="AJ7" s="104" t="s">
        <v>210</v>
      </c>
      <c r="AK7" s="104" t="s">
        <v>210</v>
      </c>
      <c r="AL7" s="104" t="s">
        <v>210</v>
      </c>
      <c r="AM7" s="104" t="s">
        <v>210</v>
      </c>
      <c r="AN7" s="104" t="s">
        <v>210</v>
      </c>
      <c r="AO7" s="104" t="s">
        <v>210</v>
      </c>
      <c r="AP7" s="104" t="s">
        <v>210</v>
      </c>
      <c r="AQ7" s="218" t="s">
        <v>213</v>
      </c>
      <c r="AR7" s="222" t="s">
        <v>310</v>
      </c>
      <c r="AS7" s="222" t="s">
        <v>211</v>
      </c>
      <c r="AT7" s="226">
        <v>2</v>
      </c>
      <c r="AU7" s="82"/>
      <c r="AV7" s="82"/>
      <c r="AW7" s="82"/>
      <c r="AX7" s="82"/>
      <c r="AY7" s="82"/>
      <c r="AZ7" s="82"/>
    </row>
    <row r="8" spans="1:52" s="74" customForma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05" t="s">
        <v>212</v>
      </c>
      <c r="U8" s="105" t="s">
        <v>212</v>
      </c>
      <c r="V8" s="105" t="s">
        <v>212</v>
      </c>
      <c r="W8" s="105" t="s">
        <v>212</v>
      </c>
      <c r="X8" s="105" t="s">
        <v>212</v>
      </c>
      <c r="Y8" s="105" t="s">
        <v>212</v>
      </c>
      <c r="Z8" s="105" t="s">
        <v>212</v>
      </c>
      <c r="AA8" s="105" t="s">
        <v>212</v>
      </c>
      <c r="AB8" s="105" t="s">
        <v>212</v>
      </c>
      <c r="AC8" s="105" t="s">
        <v>212</v>
      </c>
      <c r="AD8" s="105" t="s">
        <v>212</v>
      </c>
      <c r="AE8" s="105" t="s">
        <v>212</v>
      </c>
      <c r="AF8" s="105" t="s">
        <v>212</v>
      </c>
      <c r="AG8" s="105" t="s">
        <v>212</v>
      </c>
      <c r="AH8" s="105" t="s">
        <v>212</v>
      </c>
      <c r="AI8" s="105" t="s">
        <v>212</v>
      </c>
      <c r="AJ8" s="105" t="s">
        <v>212</v>
      </c>
      <c r="AK8" s="105" t="s">
        <v>212</v>
      </c>
      <c r="AL8" s="105" t="s">
        <v>212</v>
      </c>
      <c r="AM8" s="105" t="s">
        <v>212</v>
      </c>
      <c r="AN8" s="105" t="s">
        <v>212</v>
      </c>
      <c r="AO8" s="105" t="s">
        <v>212</v>
      </c>
      <c r="AP8" s="105" t="s">
        <v>212</v>
      </c>
      <c r="AQ8" s="219"/>
      <c r="AR8" s="223"/>
      <c r="AS8" s="223"/>
      <c r="AT8" s="226">
        <v>2</v>
      </c>
      <c r="AU8" s="82"/>
      <c r="AV8" s="82"/>
      <c r="AW8" s="82"/>
      <c r="AX8" s="82"/>
      <c r="AY8" s="82"/>
      <c r="AZ8" s="82"/>
    </row>
    <row r="9" spans="1:52" s="74" customFormat="1" ht="15" customHeight="1">
      <c r="A9" s="104" t="s">
        <v>210</v>
      </c>
      <c r="B9" s="104" t="s">
        <v>210</v>
      </c>
      <c r="C9" s="104" t="s">
        <v>210</v>
      </c>
      <c r="D9" s="104" t="s">
        <v>210</v>
      </c>
      <c r="E9" s="104" t="s">
        <v>210</v>
      </c>
      <c r="F9" s="104" t="s">
        <v>210</v>
      </c>
      <c r="G9" s="104" t="s">
        <v>210</v>
      </c>
      <c r="H9" s="104" t="s">
        <v>210</v>
      </c>
      <c r="I9" s="104" t="s">
        <v>210</v>
      </c>
      <c r="J9" s="104" t="s">
        <v>210</v>
      </c>
      <c r="K9" s="104" t="s">
        <v>210</v>
      </c>
      <c r="L9" s="104" t="s">
        <v>210</v>
      </c>
      <c r="M9" s="104" t="s">
        <v>210</v>
      </c>
      <c r="N9" s="104" t="s">
        <v>210</v>
      </c>
      <c r="O9" s="104" t="s">
        <v>210</v>
      </c>
      <c r="P9" s="104" t="s">
        <v>210</v>
      </c>
      <c r="Q9" s="218" t="s">
        <v>213</v>
      </c>
      <c r="R9" s="217" t="s">
        <v>211</v>
      </c>
      <c r="S9" s="217" t="s">
        <v>211</v>
      </c>
      <c r="T9" s="104" t="s">
        <v>210</v>
      </c>
      <c r="U9" s="104" t="s">
        <v>210</v>
      </c>
      <c r="V9" s="104" t="s">
        <v>210</v>
      </c>
      <c r="W9" s="104" t="s">
        <v>210</v>
      </c>
      <c r="X9" s="104" t="s">
        <v>210</v>
      </c>
      <c r="Y9" s="104" t="s">
        <v>210</v>
      </c>
      <c r="Z9" s="104" t="s">
        <v>210</v>
      </c>
      <c r="AA9" s="104" t="s">
        <v>210</v>
      </c>
      <c r="AB9" s="104" t="s">
        <v>210</v>
      </c>
      <c r="AC9" s="104" t="s">
        <v>210</v>
      </c>
      <c r="AD9" s="104" t="s">
        <v>210</v>
      </c>
      <c r="AE9" s="104" t="s">
        <v>210</v>
      </c>
      <c r="AF9" s="104" t="s">
        <v>210</v>
      </c>
      <c r="AG9" s="104" t="s">
        <v>210</v>
      </c>
      <c r="AH9" s="104" t="s">
        <v>210</v>
      </c>
      <c r="AI9" s="104" t="s">
        <v>210</v>
      </c>
      <c r="AJ9" s="104" t="s">
        <v>210</v>
      </c>
      <c r="AK9" s="104" t="s">
        <v>210</v>
      </c>
      <c r="AL9" s="104" t="s">
        <v>210</v>
      </c>
      <c r="AM9" s="104" t="s">
        <v>210</v>
      </c>
      <c r="AN9" s="222" t="s">
        <v>214</v>
      </c>
      <c r="AO9" s="222" t="s">
        <v>214</v>
      </c>
      <c r="AP9" s="222" t="s">
        <v>214</v>
      </c>
      <c r="AQ9" s="222" t="s">
        <v>214</v>
      </c>
      <c r="AR9" s="218" t="s">
        <v>213</v>
      </c>
      <c r="AS9" s="222" t="s">
        <v>211</v>
      </c>
      <c r="AT9" s="226">
        <v>3</v>
      </c>
      <c r="AU9" s="82"/>
      <c r="AV9" s="82"/>
      <c r="AW9" s="82"/>
      <c r="AX9" s="82"/>
      <c r="AY9" s="82"/>
      <c r="AZ9" s="82"/>
    </row>
    <row r="10" spans="1:52" s="74" customFormat="1">
      <c r="A10" s="105" t="s">
        <v>212</v>
      </c>
      <c r="B10" s="105" t="s">
        <v>212</v>
      </c>
      <c r="C10" s="105" t="s">
        <v>212</v>
      </c>
      <c r="D10" s="105" t="s">
        <v>212</v>
      </c>
      <c r="E10" s="105" t="s">
        <v>212</v>
      </c>
      <c r="F10" s="105" t="s">
        <v>212</v>
      </c>
      <c r="G10" s="105" t="s">
        <v>212</v>
      </c>
      <c r="H10" s="105" t="s">
        <v>212</v>
      </c>
      <c r="I10" s="105" t="s">
        <v>212</v>
      </c>
      <c r="J10" s="105" t="s">
        <v>212</v>
      </c>
      <c r="K10" s="105" t="s">
        <v>212</v>
      </c>
      <c r="L10" s="105" t="s">
        <v>212</v>
      </c>
      <c r="M10" s="105" t="s">
        <v>212</v>
      </c>
      <c r="N10" s="105" t="s">
        <v>212</v>
      </c>
      <c r="O10" s="105" t="s">
        <v>212</v>
      </c>
      <c r="P10" s="105" t="s">
        <v>212</v>
      </c>
      <c r="Q10" s="219"/>
      <c r="R10" s="217"/>
      <c r="S10" s="217"/>
      <c r="T10" s="105" t="s">
        <v>212</v>
      </c>
      <c r="U10" s="105" t="s">
        <v>212</v>
      </c>
      <c r="V10" s="105" t="s">
        <v>212</v>
      </c>
      <c r="W10" s="105" t="s">
        <v>212</v>
      </c>
      <c r="X10" s="105" t="s">
        <v>212</v>
      </c>
      <c r="Y10" s="105" t="s">
        <v>212</v>
      </c>
      <c r="Z10" s="105" t="s">
        <v>212</v>
      </c>
      <c r="AA10" s="105" t="s">
        <v>212</v>
      </c>
      <c r="AB10" s="105" t="s">
        <v>212</v>
      </c>
      <c r="AC10" s="105" t="s">
        <v>212</v>
      </c>
      <c r="AD10" s="105" t="s">
        <v>212</v>
      </c>
      <c r="AE10" s="105" t="s">
        <v>212</v>
      </c>
      <c r="AF10" s="105" t="s">
        <v>212</v>
      </c>
      <c r="AG10" s="105" t="s">
        <v>212</v>
      </c>
      <c r="AH10" s="105" t="s">
        <v>212</v>
      </c>
      <c r="AI10" s="105" t="s">
        <v>212</v>
      </c>
      <c r="AJ10" s="105" t="s">
        <v>212</v>
      </c>
      <c r="AK10" s="105" t="s">
        <v>212</v>
      </c>
      <c r="AL10" s="105" t="s">
        <v>212</v>
      </c>
      <c r="AM10" s="105" t="s">
        <v>212</v>
      </c>
      <c r="AN10" s="223"/>
      <c r="AO10" s="223"/>
      <c r="AP10" s="223"/>
      <c r="AQ10" s="223"/>
      <c r="AR10" s="219"/>
      <c r="AS10" s="223"/>
      <c r="AT10" s="226"/>
      <c r="AU10" s="82"/>
      <c r="AV10" s="82"/>
      <c r="AW10" s="82"/>
      <c r="AX10" s="82"/>
      <c r="AY10" s="82"/>
      <c r="AZ10" s="82"/>
    </row>
    <row r="11" spans="1:52" s="74" customFormat="1" ht="15" customHeight="1">
      <c r="A11" s="217" t="s">
        <v>214</v>
      </c>
      <c r="B11" s="217" t="s">
        <v>214</v>
      </c>
      <c r="C11" s="217" t="s">
        <v>214</v>
      </c>
      <c r="D11" s="217" t="s">
        <v>214</v>
      </c>
      <c r="E11" s="217" t="s">
        <v>214</v>
      </c>
      <c r="F11" s="217" t="s">
        <v>210</v>
      </c>
      <c r="G11" s="217" t="s">
        <v>210</v>
      </c>
      <c r="H11" s="217" t="s">
        <v>210</v>
      </c>
      <c r="I11" s="217" t="s">
        <v>210</v>
      </c>
      <c r="J11" s="217" t="s">
        <v>210</v>
      </c>
      <c r="K11" s="217" t="s">
        <v>210</v>
      </c>
      <c r="L11" s="217" t="s">
        <v>210</v>
      </c>
      <c r="M11" s="217" t="s">
        <v>210</v>
      </c>
      <c r="N11" s="217" t="s">
        <v>210</v>
      </c>
      <c r="O11" s="217" t="s">
        <v>210</v>
      </c>
      <c r="P11" s="217" t="s">
        <v>210</v>
      </c>
      <c r="Q11" s="218" t="s">
        <v>213</v>
      </c>
      <c r="R11" s="217" t="s">
        <v>211</v>
      </c>
      <c r="S11" s="217" t="s">
        <v>211</v>
      </c>
      <c r="T11" s="104" t="s">
        <v>210</v>
      </c>
      <c r="U11" s="104" t="s">
        <v>210</v>
      </c>
      <c r="V11" s="104" t="s">
        <v>210</v>
      </c>
      <c r="W11" s="104" t="s">
        <v>210</v>
      </c>
      <c r="X11" s="104" t="s">
        <v>210</v>
      </c>
      <c r="Y11" s="104" t="s">
        <v>210</v>
      </c>
      <c r="Z11" s="104" t="s">
        <v>210</v>
      </c>
      <c r="AA11" s="104" t="s">
        <v>210</v>
      </c>
      <c r="AB11" s="104" t="s">
        <v>210</v>
      </c>
      <c r="AC11" s="104" t="s">
        <v>210</v>
      </c>
      <c r="AD11" s="217" t="s">
        <v>214</v>
      </c>
      <c r="AE11" s="217" t="s">
        <v>214</v>
      </c>
      <c r="AF11" s="217" t="s">
        <v>214</v>
      </c>
      <c r="AG11" s="218" t="s">
        <v>213</v>
      </c>
      <c r="AH11" s="220" t="s">
        <v>218</v>
      </c>
      <c r="AI11" s="220" t="s">
        <v>218</v>
      </c>
      <c r="AJ11" s="220" t="s">
        <v>218</v>
      </c>
      <c r="AK11" s="220" t="s">
        <v>218</v>
      </c>
      <c r="AL11" s="224" t="s">
        <v>215</v>
      </c>
      <c r="AM11" s="224" t="s">
        <v>215</v>
      </c>
      <c r="AN11" s="224" t="s">
        <v>215</v>
      </c>
      <c r="AO11" s="224" t="s">
        <v>215</v>
      </c>
      <c r="AP11" s="224" t="s">
        <v>215</v>
      </c>
      <c r="AQ11" s="224" t="s">
        <v>215</v>
      </c>
      <c r="AR11" s="224"/>
      <c r="AS11" s="227"/>
      <c r="AT11" s="226">
        <v>4</v>
      </c>
      <c r="AU11" s="82"/>
      <c r="AV11" s="82"/>
      <c r="AW11" s="82"/>
      <c r="AX11" s="82"/>
      <c r="AY11" s="82"/>
      <c r="AZ11" s="82"/>
    </row>
    <row r="12" spans="1:52" s="74" customForma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9"/>
      <c r="R12" s="217"/>
      <c r="S12" s="217"/>
      <c r="T12" s="105" t="s">
        <v>212</v>
      </c>
      <c r="U12" s="105" t="s">
        <v>212</v>
      </c>
      <c r="V12" s="105" t="s">
        <v>212</v>
      </c>
      <c r="W12" s="105" t="s">
        <v>212</v>
      </c>
      <c r="X12" s="105" t="s">
        <v>212</v>
      </c>
      <c r="Y12" s="105" t="s">
        <v>212</v>
      </c>
      <c r="Z12" s="105" t="s">
        <v>212</v>
      </c>
      <c r="AA12" s="105" t="s">
        <v>212</v>
      </c>
      <c r="AB12" s="105" t="s">
        <v>212</v>
      </c>
      <c r="AC12" s="105" t="s">
        <v>212</v>
      </c>
      <c r="AD12" s="217"/>
      <c r="AE12" s="217"/>
      <c r="AF12" s="217"/>
      <c r="AG12" s="219"/>
      <c r="AH12" s="221"/>
      <c r="AI12" s="221"/>
      <c r="AJ12" s="221"/>
      <c r="AK12" s="221"/>
      <c r="AL12" s="224"/>
      <c r="AM12" s="224"/>
      <c r="AN12" s="224"/>
      <c r="AO12" s="224"/>
      <c r="AP12" s="224"/>
      <c r="AQ12" s="224"/>
      <c r="AR12" s="224"/>
      <c r="AS12" s="227"/>
      <c r="AT12" s="226"/>
      <c r="AU12" s="82"/>
      <c r="AV12" s="82"/>
      <c r="AW12" s="82"/>
      <c r="AX12" s="82"/>
      <c r="AY12" s="82"/>
      <c r="AZ12" s="82"/>
    </row>
    <row r="13" spans="1:52" s="74" customFormat="1" ht="29.25" customHeight="1">
      <c r="A13" s="225" t="s">
        <v>311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83"/>
      <c r="AV13" s="83"/>
      <c r="AW13" s="83"/>
      <c r="AX13" s="83"/>
      <c r="AY13" s="83"/>
      <c r="AZ13" s="83"/>
    </row>
    <row r="103" spans="1:1" ht="18.75">
      <c r="A103" s="5" t="s">
        <v>387</v>
      </c>
    </row>
  </sheetData>
  <mergeCells count="136">
    <mergeCell ref="A1:AT1"/>
    <mergeCell ref="A2:D2"/>
    <mergeCell ref="E2:E3"/>
    <mergeCell ref="F2:H2"/>
    <mergeCell ref="I2:I3"/>
    <mergeCell ref="J2:M2"/>
    <mergeCell ref="N2:Q2"/>
    <mergeCell ref="R2:R3"/>
    <mergeCell ref="S2:U2"/>
    <mergeCell ref="V2:V3"/>
    <mergeCell ref="AJ2:AM2"/>
    <mergeCell ref="AT2:AT4"/>
    <mergeCell ref="AA2:AD2"/>
    <mergeCell ref="AE2:AE3"/>
    <mergeCell ref="AF2:AH2"/>
    <mergeCell ref="AI2:AI3"/>
    <mergeCell ref="AN2:AQ2"/>
    <mergeCell ref="AR2:AS2"/>
    <mergeCell ref="A5:A6"/>
    <mergeCell ref="B5:B6"/>
    <mergeCell ref="C5:C6"/>
    <mergeCell ref="D5:D6"/>
    <mergeCell ref="E5:E6"/>
    <mergeCell ref="F5:F6"/>
    <mergeCell ref="G5:G6"/>
    <mergeCell ref="W2:Y2"/>
    <mergeCell ref="Z2:Z3"/>
    <mergeCell ref="J5:J6"/>
    <mergeCell ref="K5:K6"/>
    <mergeCell ref="N5:N6"/>
    <mergeCell ref="O5:O6"/>
    <mergeCell ref="P5:P6"/>
    <mergeCell ref="H5:H6"/>
    <mergeCell ref="I5:I6"/>
    <mergeCell ref="L5:L6"/>
    <mergeCell ref="M5:M6"/>
    <mergeCell ref="Q5:Q6"/>
    <mergeCell ref="R9:R10"/>
    <mergeCell ref="S9:S10"/>
    <mergeCell ref="Y5:Y6"/>
    <mergeCell ref="AH5:AH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R7:R8"/>
    <mergeCell ref="S7:S8"/>
    <mergeCell ref="AA5:AA6"/>
    <mergeCell ref="R5:R6"/>
    <mergeCell ref="S5:S6"/>
    <mergeCell ref="AN9:AN10"/>
    <mergeCell ref="AO9:AO10"/>
    <mergeCell ref="AP9:AP10"/>
    <mergeCell ref="AQ9:AQ10"/>
    <mergeCell ref="AR7:AR8"/>
    <mergeCell ref="AR9:AR10"/>
    <mergeCell ref="AT9:AT10"/>
    <mergeCell ref="T5:T6"/>
    <mergeCell ref="U5:U6"/>
    <mergeCell ref="V5:V6"/>
    <mergeCell ref="W5:W6"/>
    <mergeCell ref="X5:X6"/>
    <mergeCell ref="AQ5:AQ6"/>
    <mergeCell ref="AP5:AP6"/>
    <mergeCell ref="AR5:AR6"/>
    <mergeCell ref="AN5:AN6"/>
    <mergeCell ref="AO5:AO6"/>
    <mergeCell ref="AI5:AI6"/>
    <mergeCell ref="AJ5:AJ6"/>
    <mergeCell ref="AT5:AT6"/>
    <mergeCell ref="AQ7:AQ8"/>
    <mergeCell ref="AT7:AT8"/>
    <mergeCell ref="AS5:AS6"/>
    <mergeCell ref="Z5:Z6"/>
    <mergeCell ref="A13:AT13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T11:AT12"/>
    <mergeCell ref="R11:R12"/>
    <mergeCell ref="S11:S12"/>
    <mergeCell ref="AM11:AM12"/>
    <mergeCell ref="AN11:AN12"/>
    <mergeCell ref="AO11:AO12"/>
    <mergeCell ref="AR11:AR12"/>
    <mergeCell ref="AS11:AS12"/>
    <mergeCell ref="AP11:AP12"/>
    <mergeCell ref="AQ11:AQ12"/>
    <mergeCell ref="AD11:AD12"/>
    <mergeCell ref="AE11:AE12"/>
    <mergeCell ref="AF11:AF12"/>
    <mergeCell ref="AG11:AG12"/>
    <mergeCell ref="AI11:AI12"/>
    <mergeCell ref="AS7:AS8"/>
    <mergeCell ref="AS9:AS10"/>
    <mergeCell ref="AJ11:AJ12"/>
    <mergeCell ref="AK11:AK12"/>
    <mergeCell ref="AL11:AL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Q9:Q10"/>
    <mergeCell ref="P11:P12"/>
    <mergeCell ref="Q11:Q12"/>
    <mergeCell ref="J11:J12"/>
    <mergeCell ref="K11:K12"/>
    <mergeCell ref="L11:L12"/>
    <mergeCell ref="M11:M12"/>
    <mergeCell ref="N11:N12"/>
    <mergeCell ref="O11:O12"/>
    <mergeCell ref="AH11:AH12"/>
  </mergeCells>
  <pageMargins left="0.49" right="0.17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>
      <selection activeCell="W90" sqref="W90"/>
    </sheetView>
  </sheetViews>
  <sheetFormatPr defaultRowHeight="15"/>
  <cols>
    <col min="2" max="2" width="22.140625" customWidth="1"/>
    <col min="3" max="3" width="11" customWidth="1"/>
    <col min="4" max="4" width="16" customWidth="1"/>
    <col min="5" max="5" width="17.5703125" customWidth="1"/>
    <col min="6" max="6" width="17.28515625" customWidth="1"/>
    <col min="7" max="7" width="17.5703125" customWidth="1"/>
    <col min="8" max="8" width="11.28515625" customWidth="1"/>
  </cols>
  <sheetData>
    <row r="1" spans="1:9" ht="18.75">
      <c r="A1" s="236" t="s">
        <v>27</v>
      </c>
      <c r="B1" s="236"/>
      <c r="C1" s="236"/>
      <c r="D1" s="236"/>
      <c r="E1" s="236"/>
      <c r="F1" s="236"/>
      <c r="G1" s="236"/>
      <c r="H1" s="236"/>
      <c r="I1" s="236"/>
    </row>
    <row r="2" spans="1:9" ht="15.75">
      <c r="A2" s="234" t="s">
        <v>11</v>
      </c>
      <c r="B2" s="234" t="s">
        <v>12</v>
      </c>
      <c r="C2" s="234" t="s">
        <v>13</v>
      </c>
      <c r="D2" s="234" t="s">
        <v>14</v>
      </c>
      <c r="E2" s="234"/>
      <c r="F2" s="234" t="s">
        <v>15</v>
      </c>
      <c r="G2" s="234" t="s">
        <v>16</v>
      </c>
      <c r="H2" s="234" t="s">
        <v>17</v>
      </c>
      <c r="I2" s="234" t="s">
        <v>18</v>
      </c>
    </row>
    <row r="3" spans="1:9" ht="45.75" customHeight="1">
      <c r="A3" s="234"/>
      <c r="B3" s="234"/>
      <c r="C3" s="234"/>
      <c r="D3" s="11" t="s">
        <v>19</v>
      </c>
      <c r="E3" s="11" t="s">
        <v>20</v>
      </c>
      <c r="F3" s="234"/>
      <c r="G3" s="234"/>
      <c r="H3" s="234"/>
      <c r="I3" s="234"/>
    </row>
    <row r="4" spans="1:9" ht="15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</row>
    <row r="5" spans="1:9" ht="15.75">
      <c r="A5" s="12" t="s">
        <v>21</v>
      </c>
      <c r="B5" s="13">
        <v>39</v>
      </c>
      <c r="C5" s="13">
        <v>0</v>
      </c>
      <c r="D5" s="13">
        <v>0</v>
      </c>
      <c r="E5" s="13">
        <v>0</v>
      </c>
      <c r="F5" s="13">
        <v>2</v>
      </c>
      <c r="G5" s="13">
        <v>0</v>
      </c>
      <c r="H5" s="13">
        <v>11</v>
      </c>
      <c r="I5" s="13">
        <f>SUM(B5:H5)</f>
        <v>52</v>
      </c>
    </row>
    <row r="6" spans="1:9" ht="15.75">
      <c r="A6" s="12" t="s">
        <v>22</v>
      </c>
      <c r="B6" s="13">
        <v>36</v>
      </c>
      <c r="C6" s="13">
        <v>4</v>
      </c>
      <c r="D6" s="13">
        <v>0</v>
      </c>
      <c r="E6" s="13">
        <v>0</v>
      </c>
      <c r="F6" s="13">
        <v>1</v>
      </c>
      <c r="G6" s="13">
        <v>0</v>
      </c>
      <c r="H6" s="13">
        <v>11</v>
      </c>
      <c r="I6" s="13">
        <f>SUM(B6:H6)</f>
        <v>52</v>
      </c>
    </row>
    <row r="7" spans="1:9" ht="15.75">
      <c r="A7" s="12" t="s">
        <v>23</v>
      </c>
      <c r="B7" s="13">
        <v>28</v>
      </c>
      <c r="C7" s="13">
        <v>8</v>
      </c>
      <c r="D7" s="13">
        <v>4</v>
      </c>
      <c r="E7" s="13">
        <v>0</v>
      </c>
      <c r="F7" s="13">
        <v>2</v>
      </c>
      <c r="G7" s="13">
        <v>0</v>
      </c>
      <c r="H7" s="13">
        <v>10</v>
      </c>
      <c r="I7" s="13">
        <f>SUM(B7:H7)</f>
        <v>52</v>
      </c>
    </row>
    <row r="8" spans="1:9" ht="15.75">
      <c r="A8" s="12" t="s">
        <v>24</v>
      </c>
      <c r="B8" s="13">
        <v>20</v>
      </c>
      <c r="C8" s="13">
        <v>1</v>
      </c>
      <c r="D8" s="13">
        <v>8</v>
      </c>
      <c r="E8" s="13">
        <v>4</v>
      </c>
      <c r="F8" s="13">
        <v>2</v>
      </c>
      <c r="G8" s="13">
        <v>6</v>
      </c>
      <c r="H8" s="13">
        <v>2</v>
      </c>
      <c r="I8" s="13">
        <f>SUM(B8:H8)</f>
        <v>43</v>
      </c>
    </row>
    <row r="9" spans="1:9" ht="15.75">
      <c r="A9" s="14" t="s">
        <v>25</v>
      </c>
      <c r="B9" s="15">
        <f>SUM(B5:B8)</f>
        <v>123</v>
      </c>
      <c r="C9" s="15">
        <f t="shared" ref="C9:I9" si="0">SUM(C5:C8)</f>
        <v>13</v>
      </c>
      <c r="D9" s="15">
        <f t="shared" si="0"/>
        <v>12</v>
      </c>
      <c r="E9" s="15">
        <f t="shared" si="0"/>
        <v>4</v>
      </c>
      <c r="F9" s="15">
        <f t="shared" si="0"/>
        <v>7</v>
      </c>
      <c r="G9" s="15">
        <f t="shared" si="0"/>
        <v>6</v>
      </c>
      <c r="H9" s="15">
        <f t="shared" si="0"/>
        <v>34</v>
      </c>
      <c r="I9" s="15">
        <f t="shared" si="0"/>
        <v>199</v>
      </c>
    </row>
    <row r="10" spans="1:9" ht="15.75" hidden="1">
      <c r="A10" s="16" t="s">
        <v>26</v>
      </c>
      <c r="B10" s="16">
        <v>123</v>
      </c>
      <c r="C10" s="235">
        <v>25</v>
      </c>
      <c r="D10" s="235"/>
      <c r="E10" s="16">
        <v>4</v>
      </c>
      <c r="F10" s="16">
        <v>7</v>
      </c>
      <c r="G10" s="16">
        <v>6</v>
      </c>
      <c r="H10" s="16">
        <v>34</v>
      </c>
      <c r="I10" s="16">
        <v>199</v>
      </c>
    </row>
    <row r="103" spans="1:1" ht="18.75">
      <c r="A103" s="5" t="s">
        <v>387</v>
      </c>
    </row>
  </sheetData>
  <mergeCells count="10">
    <mergeCell ref="H2:H3"/>
    <mergeCell ref="I2:I3"/>
    <mergeCell ref="C10:D10"/>
    <mergeCell ref="A1:I1"/>
    <mergeCell ref="A2:A3"/>
    <mergeCell ref="B2:B3"/>
    <mergeCell ref="C2:C3"/>
    <mergeCell ref="D2:E2"/>
    <mergeCell ref="F2:F3"/>
    <mergeCell ref="G2:G3"/>
  </mergeCells>
  <pageMargins left="0.70866141732283472" right="0.37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tabSelected="1" topLeftCell="A4" zoomScaleNormal="100" zoomScaleSheetLayoutView="100" workbookViewId="0">
      <pane xSplit="2" ySplit="5" topLeftCell="C13" activePane="bottomRight" state="frozen"/>
      <selection activeCell="W90" sqref="W90"/>
      <selection pane="topRight" activeCell="W90" sqref="W90"/>
      <selection pane="bottomLeft" activeCell="W90" sqref="W90"/>
      <selection pane="bottomRight" activeCell="W90" sqref="W90"/>
    </sheetView>
  </sheetViews>
  <sheetFormatPr defaultRowHeight="15.75"/>
  <cols>
    <col min="1" max="1" width="11.85546875" style="37" bestFit="1" customWidth="1"/>
    <col min="2" max="2" width="36.28515625" style="23" customWidth="1"/>
    <col min="3" max="3" width="19" style="38" customWidth="1"/>
    <col min="4" max="8" width="9.140625" style="23"/>
    <col min="9" max="9" width="6.85546875" style="23" bestFit="1" customWidth="1"/>
    <col min="10" max="10" width="10.42578125" style="23" customWidth="1"/>
    <col min="11" max="11" width="10" style="23" customWidth="1"/>
    <col min="12" max="13" width="9.140625" style="23"/>
    <col min="14" max="14" width="9.42578125" style="23" customWidth="1"/>
    <col min="15" max="19" width="9.140625" style="23"/>
    <col min="20" max="24" width="9.140625" style="23" hidden="1" customWidth="1"/>
    <col min="25" max="16384" width="9.140625" style="23"/>
  </cols>
  <sheetData>
    <row r="1" spans="1:27" ht="18.75">
      <c r="A1" s="230" t="s">
        <v>217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3" spans="1:27" ht="50.25" customHeight="1" thickBot="1">
      <c r="A3" s="260" t="s">
        <v>28</v>
      </c>
      <c r="B3" s="263" t="s">
        <v>29</v>
      </c>
      <c r="C3" s="259" t="s">
        <v>30</v>
      </c>
      <c r="D3" s="240" t="s">
        <v>320</v>
      </c>
      <c r="E3" s="245" t="s">
        <v>99</v>
      </c>
      <c r="F3" s="246"/>
      <c r="G3" s="246"/>
      <c r="H3" s="246"/>
      <c r="I3" s="246"/>
      <c r="J3" s="246"/>
      <c r="K3" s="247"/>
      <c r="L3" s="264" t="s">
        <v>347</v>
      </c>
      <c r="M3" s="264"/>
      <c r="N3" s="264"/>
      <c r="O3" s="264"/>
      <c r="P3" s="264"/>
      <c r="Q3" s="264"/>
      <c r="R3" s="264"/>
      <c r="S3" s="264"/>
    </row>
    <row r="4" spans="1:27" ht="15.75" customHeight="1">
      <c r="A4" s="261"/>
      <c r="B4" s="263"/>
      <c r="C4" s="259"/>
      <c r="D4" s="241"/>
      <c r="E4" s="259" t="s">
        <v>100</v>
      </c>
      <c r="F4" s="243" t="s">
        <v>321</v>
      </c>
      <c r="G4" s="244"/>
      <c r="H4" s="244"/>
      <c r="I4" s="244"/>
      <c r="J4" s="244"/>
      <c r="K4" s="248"/>
      <c r="L4" s="265" t="s">
        <v>21</v>
      </c>
      <c r="M4" s="258"/>
      <c r="N4" s="257" t="s">
        <v>22</v>
      </c>
      <c r="O4" s="258"/>
      <c r="P4" s="257" t="s">
        <v>23</v>
      </c>
      <c r="Q4" s="258"/>
      <c r="R4" s="257" t="s">
        <v>24</v>
      </c>
      <c r="S4" s="258"/>
    </row>
    <row r="5" spans="1:27" ht="15.75" customHeight="1">
      <c r="A5" s="261"/>
      <c r="B5" s="263"/>
      <c r="C5" s="259"/>
      <c r="D5" s="241"/>
      <c r="E5" s="259"/>
      <c r="F5" s="259" t="s">
        <v>31</v>
      </c>
      <c r="G5" s="243" t="s">
        <v>322</v>
      </c>
      <c r="H5" s="244"/>
      <c r="I5" s="244"/>
      <c r="J5" s="249" t="s">
        <v>324</v>
      </c>
      <c r="K5" s="249" t="s">
        <v>325</v>
      </c>
      <c r="L5" s="108" t="s">
        <v>102</v>
      </c>
      <c r="M5" s="48" t="s">
        <v>103</v>
      </c>
      <c r="N5" s="47" t="s">
        <v>104</v>
      </c>
      <c r="O5" s="48" t="s">
        <v>105</v>
      </c>
      <c r="P5" s="47" t="s">
        <v>106</v>
      </c>
      <c r="Q5" s="48" t="s">
        <v>107</v>
      </c>
      <c r="R5" s="47" t="s">
        <v>108</v>
      </c>
      <c r="S5" s="48" t="s">
        <v>109</v>
      </c>
    </row>
    <row r="6" spans="1:27" ht="92.25">
      <c r="A6" s="262"/>
      <c r="B6" s="263"/>
      <c r="C6" s="259"/>
      <c r="D6" s="242"/>
      <c r="E6" s="259"/>
      <c r="F6" s="259"/>
      <c r="G6" s="106" t="s">
        <v>323</v>
      </c>
      <c r="H6" s="29" t="s">
        <v>101</v>
      </c>
      <c r="I6" s="62" t="s">
        <v>32</v>
      </c>
      <c r="J6" s="250"/>
      <c r="K6" s="250"/>
      <c r="L6" s="108" t="s">
        <v>338</v>
      </c>
      <c r="M6" s="48" t="s">
        <v>134</v>
      </c>
      <c r="N6" s="47" t="s">
        <v>110</v>
      </c>
      <c r="O6" s="48" t="s">
        <v>134</v>
      </c>
      <c r="P6" s="47" t="s">
        <v>338</v>
      </c>
      <c r="Q6" s="48" t="s">
        <v>350</v>
      </c>
      <c r="R6" s="47" t="s">
        <v>351</v>
      </c>
      <c r="S6" s="48" t="s">
        <v>352</v>
      </c>
      <c r="T6" s="23" t="s">
        <v>137</v>
      </c>
      <c r="V6" s="23" t="s">
        <v>138</v>
      </c>
      <c r="AA6" s="23" t="s">
        <v>161</v>
      </c>
    </row>
    <row r="7" spans="1:27" s="38" customForma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45">
        <v>9</v>
      </c>
      <c r="J7" s="30">
        <v>10</v>
      </c>
      <c r="K7" s="45">
        <v>11</v>
      </c>
      <c r="L7" s="30">
        <v>12</v>
      </c>
      <c r="M7" s="45">
        <v>13</v>
      </c>
      <c r="N7" s="30">
        <v>14</v>
      </c>
      <c r="O7" s="45">
        <v>15</v>
      </c>
      <c r="P7" s="30">
        <v>16</v>
      </c>
      <c r="Q7" s="45">
        <v>17</v>
      </c>
      <c r="R7" s="30">
        <v>18</v>
      </c>
      <c r="S7" s="45">
        <v>19</v>
      </c>
    </row>
    <row r="8" spans="1:27" s="31" customFormat="1">
      <c r="A8" s="18" t="s">
        <v>33</v>
      </c>
      <c r="B8" s="19" t="s">
        <v>34</v>
      </c>
      <c r="C8" s="27" t="s">
        <v>348</v>
      </c>
      <c r="D8" s="20">
        <f>SUM(D9:D20)</f>
        <v>1404</v>
      </c>
      <c r="E8" s="20">
        <f>SUM(E9:E20)</f>
        <v>22</v>
      </c>
      <c r="F8" s="20">
        <f>SUM(F9:F20)</f>
        <v>1382</v>
      </c>
      <c r="G8" s="20">
        <f t="shared" ref="G8:K8" si="0">SUM(G9:G20)</f>
        <v>972</v>
      </c>
      <c r="H8" s="20">
        <f t="shared" si="0"/>
        <v>330</v>
      </c>
      <c r="I8" s="20">
        <f t="shared" si="0"/>
        <v>0</v>
      </c>
      <c r="J8" s="20">
        <f t="shared" si="0"/>
        <v>0</v>
      </c>
      <c r="K8" s="20">
        <f t="shared" si="0"/>
        <v>80</v>
      </c>
      <c r="L8" s="109"/>
      <c r="M8" s="56"/>
      <c r="N8" s="49"/>
      <c r="O8" s="50"/>
      <c r="P8" s="49"/>
      <c r="Q8" s="50"/>
      <c r="R8" s="49"/>
      <c r="S8" s="50"/>
    </row>
    <row r="9" spans="1:27">
      <c r="A9" s="25" t="s">
        <v>326</v>
      </c>
      <c r="B9" s="32" t="s">
        <v>328</v>
      </c>
      <c r="C9" s="33" t="s">
        <v>46</v>
      </c>
      <c r="D9" s="17">
        <v>98</v>
      </c>
      <c r="E9" s="17">
        <v>0</v>
      </c>
      <c r="F9" s="17">
        <v>98</v>
      </c>
      <c r="G9" s="17">
        <v>78</v>
      </c>
      <c r="H9" s="17">
        <v>0</v>
      </c>
      <c r="I9" s="46">
        <v>0</v>
      </c>
      <c r="J9" s="46">
        <v>0</v>
      </c>
      <c r="K9" s="17">
        <v>20</v>
      </c>
      <c r="L9" s="110">
        <v>98</v>
      </c>
      <c r="M9" s="54"/>
      <c r="N9" s="51"/>
      <c r="O9" s="52"/>
      <c r="P9" s="51"/>
      <c r="Q9" s="52"/>
      <c r="R9" s="51"/>
      <c r="S9" s="52"/>
      <c r="T9" s="23">
        <v>195</v>
      </c>
      <c r="V9" s="23">
        <f>F9-T9</f>
        <v>-97</v>
      </c>
    </row>
    <row r="10" spans="1:27">
      <c r="A10" s="25" t="s">
        <v>327</v>
      </c>
      <c r="B10" s="32" t="s">
        <v>329</v>
      </c>
      <c r="C10" s="33" t="s">
        <v>39</v>
      </c>
      <c r="D10" s="17">
        <v>118</v>
      </c>
      <c r="E10" s="17">
        <v>0</v>
      </c>
      <c r="F10" s="17">
        <v>118</v>
      </c>
      <c r="G10" s="17">
        <v>118</v>
      </c>
      <c r="H10" s="17">
        <v>0</v>
      </c>
      <c r="I10" s="46">
        <v>0</v>
      </c>
      <c r="J10" s="46">
        <v>0</v>
      </c>
      <c r="K10" s="17">
        <v>0</v>
      </c>
      <c r="L10" s="110"/>
      <c r="M10" s="54">
        <v>118</v>
      </c>
      <c r="N10" s="51"/>
      <c r="O10" s="52"/>
      <c r="P10" s="51"/>
      <c r="Q10" s="52"/>
      <c r="R10" s="51"/>
      <c r="S10" s="52"/>
    </row>
    <row r="11" spans="1:27">
      <c r="A11" s="25" t="s">
        <v>331</v>
      </c>
      <c r="B11" s="32" t="s">
        <v>330</v>
      </c>
      <c r="C11" s="33" t="s">
        <v>346</v>
      </c>
      <c r="D11" s="17">
        <v>122</v>
      </c>
      <c r="E11" s="17">
        <v>0</v>
      </c>
      <c r="F11" s="39">
        <v>122</v>
      </c>
      <c r="G11" s="39">
        <v>0</v>
      </c>
      <c r="H11" s="39">
        <v>122</v>
      </c>
      <c r="I11" s="46">
        <v>0</v>
      </c>
      <c r="J11" s="46">
        <v>0</v>
      </c>
      <c r="K11" s="17">
        <v>0</v>
      </c>
      <c r="L11" s="110">
        <v>52</v>
      </c>
      <c r="M11" s="54">
        <v>70</v>
      </c>
      <c r="N11" s="51"/>
      <c r="O11" s="52"/>
      <c r="P11" s="51"/>
      <c r="Q11" s="52"/>
      <c r="R11" s="51"/>
      <c r="S11" s="52"/>
      <c r="T11" s="23">
        <v>117</v>
      </c>
      <c r="V11" s="23">
        <f t="shared" ref="V11:V20" si="1">F11-T11</f>
        <v>5</v>
      </c>
    </row>
    <row r="12" spans="1:27">
      <c r="A12" s="25" t="s">
        <v>332</v>
      </c>
      <c r="B12" s="32" t="s">
        <v>35</v>
      </c>
      <c r="C12" s="33" t="s">
        <v>39</v>
      </c>
      <c r="D12" s="17">
        <v>118</v>
      </c>
      <c r="E12" s="17">
        <v>0</v>
      </c>
      <c r="F12" s="39">
        <v>118</v>
      </c>
      <c r="G12" s="39">
        <v>118</v>
      </c>
      <c r="H12" s="39">
        <v>0</v>
      </c>
      <c r="I12" s="46">
        <v>0</v>
      </c>
      <c r="J12" s="46">
        <v>0</v>
      </c>
      <c r="K12" s="17">
        <v>0</v>
      </c>
      <c r="L12" s="110">
        <v>118</v>
      </c>
      <c r="M12" s="54"/>
      <c r="N12" s="51"/>
      <c r="O12" s="52"/>
      <c r="P12" s="51"/>
      <c r="Q12" s="52"/>
      <c r="R12" s="51"/>
      <c r="S12" s="52"/>
      <c r="T12" s="23">
        <v>234</v>
      </c>
      <c r="V12" s="23">
        <f t="shared" si="1"/>
        <v>-116</v>
      </c>
    </row>
    <row r="13" spans="1:27">
      <c r="A13" s="25" t="s">
        <v>333</v>
      </c>
      <c r="B13" s="32" t="s">
        <v>38</v>
      </c>
      <c r="C13" s="33" t="s">
        <v>337</v>
      </c>
      <c r="D13" s="17">
        <v>118</v>
      </c>
      <c r="E13" s="17">
        <v>0</v>
      </c>
      <c r="F13" s="39">
        <v>118</v>
      </c>
      <c r="G13" s="39">
        <v>6</v>
      </c>
      <c r="H13" s="39">
        <v>112</v>
      </c>
      <c r="I13" s="46">
        <v>0</v>
      </c>
      <c r="J13" s="46">
        <v>0</v>
      </c>
      <c r="K13" s="17">
        <v>0</v>
      </c>
      <c r="L13" s="110">
        <v>48</v>
      </c>
      <c r="M13" s="54">
        <v>70</v>
      </c>
      <c r="N13" s="51"/>
      <c r="O13" s="52"/>
      <c r="P13" s="51"/>
      <c r="Q13" s="52"/>
      <c r="R13" s="51"/>
      <c r="S13" s="52"/>
      <c r="T13" s="23">
        <v>117</v>
      </c>
      <c r="V13" s="23">
        <f t="shared" si="1"/>
        <v>1</v>
      </c>
    </row>
    <row r="14" spans="1:27" ht="31.5">
      <c r="A14" s="25" t="s">
        <v>334</v>
      </c>
      <c r="B14" s="26" t="s">
        <v>339</v>
      </c>
      <c r="C14" s="33" t="s">
        <v>39</v>
      </c>
      <c r="D14" s="17">
        <v>70</v>
      </c>
      <c r="E14" s="17">
        <v>0</v>
      </c>
      <c r="F14" s="39">
        <v>70</v>
      </c>
      <c r="G14" s="39">
        <v>52</v>
      </c>
      <c r="H14" s="39">
        <v>18</v>
      </c>
      <c r="I14" s="46">
        <v>0</v>
      </c>
      <c r="J14" s="46">
        <v>0</v>
      </c>
      <c r="K14" s="17">
        <v>0</v>
      </c>
      <c r="L14" s="110"/>
      <c r="M14" s="54">
        <v>70</v>
      </c>
      <c r="N14" s="53"/>
      <c r="O14" s="54"/>
      <c r="P14" s="51"/>
      <c r="Q14" s="52"/>
      <c r="R14" s="51"/>
      <c r="S14" s="52"/>
      <c r="T14" s="23">
        <v>117</v>
      </c>
      <c r="V14" s="23">
        <f t="shared" si="1"/>
        <v>-47</v>
      </c>
    </row>
    <row r="15" spans="1:27">
      <c r="A15" s="25" t="s">
        <v>335</v>
      </c>
      <c r="B15" s="32" t="s">
        <v>340</v>
      </c>
      <c r="C15" s="33" t="s">
        <v>39</v>
      </c>
      <c r="D15" s="17">
        <v>36</v>
      </c>
      <c r="E15" s="17">
        <v>0</v>
      </c>
      <c r="F15" s="39">
        <v>36</v>
      </c>
      <c r="G15" s="39">
        <v>36</v>
      </c>
      <c r="H15" s="39">
        <v>0</v>
      </c>
      <c r="I15" s="46">
        <v>0</v>
      </c>
      <c r="J15" s="46">
        <v>0</v>
      </c>
      <c r="K15" s="17">
        <v>0</v>
      </c>
      <c r="L15" s="110"/>
      <c r="M15" s="54">
        <v>36</v>
      </c>
      <c r="N15" s="51"/>
      <c r="O15" s="52"/>
      <c r="P15" s="51"/>
      <c r="Q15" s="52"/>
      <c r="R15" s="51"/>
      <c r="S15" s="52"/>
      <c r="T15" s="23">
        <v>70</v>
      </c>
      <c r="V15" s="23">
        <f t="shared" si="1"/>
        <v>-34</v>
      </c>
    </row>
    <row r="16" spans="1:27">
      <c r="A16" s="25" t="s">
        <v>336</v>
      </c>
      <c r="B16" s="26" t="s">
        <v>341</v>
      </c>
      <c r="C16" s="33" t="s">
        <v>39</v>
      </c>
      <c r="D16" s="17">
        <v>108</v>
      </c>
      <c r="E16" s="17">
        <v>0</v>
      </c>
      <c r="F16" s="39">
        <v>108</v>
      </c>
      <c r="G16" s="39">
        <v>108</v>
      </c>
      <c r="H16" s="39">
        <v>0</v>
      </c>
      <c r="I16" s="46">
        <v>0</v>
      </c>
      <c r="J16" s="46">
        <v>0</v>
      </c>
      <c r="K16" s="17">
        <v>0</v>
      </c>
      <c r="L16" s="110"/>
      <c r="M16" s="54">
        <v>108</v>
      </c>
      <c r="N16" s="51"/>
      <c r="O16" s="52"/>
      <c r="P16" s="51"/>
      <c r="Q16" s="52"/>
      <c r="R16" s="51"/>
      <c r="S16" s="52"/>
      <c r="T16" s="23">
        <v>108</v>
      </c>
      <c r="V16" s="23">
        <f t="shared" si="1"/>
        <v>0</v>
      </c>
    </row>
    <row r="17" spans="1:26">
      <c r="A17" s="25" t="s">
        <v>336</v>
      </c>
      <c r="B17" s="32" t="s">
        <v>36</v>
      </c>
      <c r="C17" s="33" t="s">
        <v>39</v>
      </c>
      <c r="D17" s="17">
        <v>78</v>
      </c>
      <c r="E17" s="17">
        <v>0</v>
      </c>
      <c r="F17" s="39">
        <v>78</v>
      </c>
      <c r="G17" s="39">
        <v>60</v>
      </c>
      <c r="H17" s="39">
        <v>18</v>
      </c>
      <c r="I17" s="46">
        <v>0</v>
      </c>
      <c r="J17" s="46">
        <v>0</v>
      </c>
      <c r="K17" s="17">
        <v>0</v>
      </c>
      <c r="L17" s="110"/>
      <c r="M17" s="54">
        <v>78</v>
      </c>
      <c r="N17" s="51"/>
      <c r="O17" s="52"/>
      <c r="P17" s="51"/>
      <c r="Q17" s="52"/>
      <c r="R17" s="51"/>
      <c r="S17" s="52"/>
      <c r="T17" s="23">
        <v>100</v>
      </c>
      <c r="V17" s="23">
        <f t="shared" si="1"/>
        <v>-22</v>
      </c>
    </row>
    <row r="18" spans="1:26">
      <c r="A18" s="25" t="s">
        <v>342</v>
      </c>
      <c r="B18" s="32" t="s">
        <v>40</v>
      </c>
      <c r="C18" s="33" t="s">
        <v>345</v>
      </c>
      <c r="D18" s="17">
        <v>259</v>
      </c>
      <c r="E18" s="17">
        <v>0</v>
      </c>
      <c r="F18" s="39">
        <v>259</v>
      </c>
      <c r="G18" s="39">
        <v>234</v>
      </c>
      <c r="H18" s="39">
        <v>0</v>
      </c>
      <c r="I18" s="46">
        <v>0</v>
      </c>
      <c r="J18" s="46">
        <v>0</v>
      </c>
      <c r="K18" s="17">
        <v>25</v>
      </c>
      <c r="L18" s="110">
        <v>115</v>
      </c>
      <c r="M18" s="54">
        <v>144</v>
      </c>
      <c r="N18" s="53"/>
      <c r="O18" s="54"/>
      <c r="P18" s="51"/>
      <c r="Q18" s="52"/>
      <c r="R18" s="51"/>
      <c r="S18" s="52"/>
      <c r="T18" s="23">
        <v>78</v>
      </c>
      <c r="V18" s="23">
        <f t="shared" si="1"/>
        <v>181</v>
      </c>
    </row>
    <row r="19" spans="1:26">
      <c r="A19" s="25" t="s">
        <v>343</v>
      </c>
      <c r="B19" s="32" t="s">
        <v>57</v>
      </c>
      <c r="C19" s="33" t="s">
        <v>345</v>
      </c>
      <c r="D19" s="17">
        <v>125</v>
      </c>
      <c r="E19" s="17">
        <v>0</v>
      </c>
      <c r="F19" s="39">
        <v>125</v>
      </c>
      <c r="G19" s="39">
        <v>40</v>
      </c>
      <c r="H19" s="39">
        <v>60</v>
      </c>
      <c r="I19" s="46">
        <v>0</v>
      </c>
      <c r="J19" s="46">
        <v>0</v>
      </c>
      <c r="K19" s="17">
        <v>25</v>
      </c>
      <c r="L19" s="110">
        <v>55</v>
      </c>
      <c r="M19" s="54">
        <v>70</v>
      </c>
      <c r="N19" s="51"/>
      <c r="O19" s="52"/>
      <c r="P19" s="51"/>
      <c r="Q19" s="52"/>
      <c r="R19" s="51"/>
      <c r="S19" s="52"/>
      <c r="T19" s="23">
        <v>108</v>
      </c>
      <c r="V19" s="23">
        <f t="shared" si="1"/>
        <v>17</v>
      </c>
    </row>
    <row r="20" spans="1:26">
      <c r="A20" s="25" t="s">
        <v>344</v>
      </c>
      <c r="B20" s="32" t="s">
        <v>41</v>
      </c>
      <c r="C20" s="33" t="s">
        <v>346</v>
      </c>
      <c r="D20" s="17">
        <v>154</v>
      </c>
      <c r="E20" s="17">
        <v>22</v>
      </c>
      <c r="F20" s="39">
        <v>132</v>
      </c>
      <c r="G20" s="39">
        <v>122</v>
      </c>
      <c r="H20" s="39">
        <v>0</v>
      </c>
      <c r="I20" s="46">
        <v>0</v>
      </c>
      <c r="J20" s="46">
        <v>0</v>
      </c>
      <c r="K20" s="17">
        <v>10</v>
      </c>
      <c r="L20" s="110">
        <v>90</v>
      </c>
      <c r="M20" s="54">
        <v>42</v>
      </c>
      <c r="N20" s="51"/>
      <c r="O20" s="52"/>
      <c r="P20" s="51"/>
      <c r="Q20" s="52"/>
      <c r="R20" s="51"/>
      <c r="S20" s="52"/>
      <c r="T20" s="23">
        <v>36</v>
      </c>
      <c r="V20" s="23">
        <f t="shared" si="1"/>
        <v>96</v>
      </c>
    </row>
    <row r="21" spans="1:26" ht="31.5">
      <c r="A21" s="18" t="s">
        <v>42</v>
      </c>
      <c r="B21" s="21" t="s">
        <v>43</v>
      </c>
      <c r="C21" s="27" t="s">
        <v>353</v>
      </c>
      <c r="D21" s="20">
        <f>SUM(D22:D27)</f>
        <v>528</v>
      </c>
      <c r="E21" s="20">
        <f>SUM(E22:E27)</f>
        <v>0</v>
      </c>
      <c r="F21" s="41">
        <f>SUM(F22:F27)</f>
        <v>528</v>
      </c>
      <c r="G21" s="41">
        <f t="shared" ref="G21:M21" si="2">SUM(G22:G27)</f>
        <v>62</v>
      </c>
      <c r="H21" s="41">
        <f t="shared" si="2"/>
        <v>466</v>
      </c>
      <c r="I21" s="41">
        <f t="shared" si="2"/>
        <v>0</v>
      </c>
      <c r="J21" s="41">
        <f t="shared" si="2"/>
        <v>0</v>
      </c>
      <c r="K21" s="41">
        <f t="shared" si="2"/>
        <v>0</v>
      </c>
      <c r="L21" s="41">
        <f t="shared" si="2"/>
        <v>0</v>
      </c>
      <c r="M21" s="41">
        <f t="shared" si="2"/>
        <v>0</v>
      </c>
      <c r="N21" s="55"/>
      <c r="O21" s="56"/>
      <c r="P21" s="55"/>
      <c r="Q21" s="56"/>
      <c r="R21" s="55"/>
      <c r="S21" s="56"/>
    </row>
    <row r="22" spans="1:26">
      <c r="A22" s="25" t="s">
        <v>44</v>
      </c>
      <c r="B22" s="26" t="s">
        <v>45</v>
      </c>
      <c r="C22" s="28" t="s">
        <v>39</v>
      </c>
      <c r="D22" s="17">
        <f t="shared" ref="D22:D27" si="3">E22+F22</f>
        <v>48</v>
      </c>
      <c r="E22" s="17">
        <v>0</v>
      </c>
      <c r="F22" s="40">
        <f t="shared" ref="F22:F27" si="4">SUM(L22:S22)</f>
        <v>48</v>
      </c>
      <c r="G22" s="40">
        <v>14</v>
      </c>
      <c r="H22" s="39">
        <v>34</v>
      </c>
      <c r="I22" s="46">
        <v>0</v>
      </c>
      <c r="J22" s="17">
        <v>0</v>
      </c>
      <c r="K22" s="17">
        <v>0</v>
      </c>
      <c r="L22" s="110"/>
      <c r="M22" s="54"/>
      <c r="N22" s="53"/>
      <c r="O22" s="54">
        <v>48</v>
      </c>
      <c r="P22" s="53"/>
      <c r="Q22" s="54"/>
      <c r="R22" s="53"/>
      <c r="S22" s="54"/>
      <c r="T22" s="23">
        <f t="shared" ref="T22:T67" si="5">SUM(N22:S22)</f>
        <v>48</v>
      </c>
      <c r="V22" s="23">
        <f t="shared" ref="V22:V27" si="6">F22-T22</f>
        <v>0</v>
      </c>
      <c r="Z22" s="23">
        <v>48</v>
      </c>
    </row>
    <row r="23" spans="1:26">
      <c r="A23" s="25" t="s">
        <v>47</v>
      </c>
      <c r="B23" s="26" t="s">
        <v>35</v>
      </c>
      <c r="C23" s="28" t="s">
        <v>39</v>
      </c>
      <c r="D23" s="17">
        <f t="shared" si="3"/>
        <v>48</v>
      </c>
      <c r="E23" s="17">
        <v>0</v>
      </c>
      <c r="F23" s="40">
        <f t="shared" si="4"/>
        <v>48</v>
      </c>
      <c r="G23" s="40">
        <v>4</v>
      </c>
      <c r="H23" s="39">
        <v>44</v>
      </c>
      <c r="I23" s="46">
        <v>0</v>
      </c>
      <c r="J23" s="17">
        <v>0</v>
      </c>
      <c r="K23" s="17">
        <v>0</v>
      </c>
      <c r="L23" s="110"/>
      <c r="M23" s="54"/>
      <c r="N23" s="53">
        <v>48</v>
      </c>
      <c r="O23" s="54"/>
      <c r="P23" s="53"/>
      <c r="Q23" s="54"/>
      <c r="R23" s="53"/>
      <c r="S23" s="54"/>
      <c r="T23" s="23">
        <f t="shared" si="5"/>
        <v>48</v>
      </c>
      <c r="V23" s="23">
        <f t="shared" si="6"/>
        <v>0</v>
      </c>
      <c r="Z23" s="23">
        <v>48</v>
      </c>
    </row>
    <row r="24" spans="1:26">
      <c r="A24" s="25" t="s">
        <v>48</v>
      </c>
      <c r="B24" s="26" t="s">
        <v>52</v>
      </c>
      <c r="C24" s="28" t="s">
        <v>39</v>
      </c>
      <c r="D24" s="17">
        <f t="shared" ref="D24" si="7">E24+F24</f>
        <v>48</v>
      </c>
      <c r="E24" s="17">
        <v>0</v>
      </c>
      <c r="F24" s="40">
        <f t="shared" ref="F24" si="8">SUM(L24:S24)</f>
        <v>48</v>
      </c>
      <c r="G24" s="40">
        <v>6</v>
      </c>
      <c r="H24" s="39">
        <v>42</v>
      </c>
      <c r="I24" s="46">
        <v>0</v>
      </c>
      <c r="J24" s="17">
        <v>0</v>
      </c>
      <c r="K24" s="17">
        <v>0</v>
      </c>
      <c r="L24" s="110"/>
      <c r="M24" s="54"/>
      <c r="N24" s="53">
        <v>48</v>
      </c>
      <c r="O24" s="54"/>
      <c r="P24" s="53"/>
      <c r="Q24" s="54"/>
      <c r="R24" s="53"/>
      <c r="S24" s="54"/>
      <c r="T24" s="23">
        <f t="shared" ref="T24" si="9">SUM(N24:S24)</f>
        <v>48</v>
      </c>
      <c r="V24" s="23">
        <f t="shared" si="6"/>
        <v>0</v>
      </c>
      <c r="Z24" s="23">
        <v>48</v>
      </c>
    </row>
    <row r="25" spans="1:26" ht="31.5">
      <c r="A25" s="25" t="s">
        <v>49</v>
      </c>
      <c r="B25" s="26" t="s">
        <v>349</v>
      </c>
      <c r="C25" s="28" t="s">
        <v>354</v>
      </c>
      <c r="D25" s="17">
        <f t="shared" si="3"/>
        <v>168</v>
      </c>
      <c r="E25" s="17">
        <v>0</v>
      </c>
      <c r="F25" s="40">
        <f t="shared" si="4"/>
        <v>168</v>
      </c>
      <c r="G25" s="40">
        <v>0</v>
      </c>
      <c r="H25" s="39">
        <v>168</v>
      </c>
      <c r="I25" s="46">
        <v>0</v>
      </c>
      <c r="J25" s="17">
        <v>0</v>
      </c>
      <c r="K25" s="17">
        <v>0</v>
      </c>
      <c r="L25" s="110"/>
      <c r="M25" s="54"/>
      <c r="N25" s="53">
        <v>34</v>
      </c>
      <c r="O25" s="54">
        <v>38</v>
      </c>
      <c r="P25" s="53">
        <v>26</v>
      </c>
      <c r="Q25" s="63">
        <v>34</v>
      </c>
      <c r="R25" s="53">
        <v>20</v>
      </c>
      <c r="S25" s="54">
        <v>16</v>
      </c>
      <c r="T25" s="23">
        <f>SUM(N25:S25)</f>
        <v>168</v>
      </c>
      <c r="V25" s="23">
        <f t="shared" si="6"/>
        <v>0</v>
      </c>
      <c r="Z25" s="23">
        <v>168</v>
      </c>
    </row>
    <row r="26" spans="1:26">
      <c r="A26" s="25" t="s">
        <v>112</v>
      </c>
      <c r="B26" s="26" t="s">
        <v>38</v>
      </c>
      <c r="C26" s="28" t="s">
        <v>354</v>
      </c>
      <c r="D26" s="17">
        <f t="shared" si="3"/>
        <v>168</v>
      </c>
      <c r="E26" s="17">
        <v>0</v>
      </c>
      <c r="F26" s="40">
        <f t="shared" si="4"/>
        <v>168</v>
      </c>
      <c r="G26" s="40">
        <v>0</v>
      </c>
      <c r="H26" s="39">
        <v>168</v>
      </c>
      <c r="I26" s="46">
        <v>0</v>
      </c>
      <c r="J26" s="17">
        <v>0</v>
      </c>
      <c r="K26" s="17">
        <v>0</v>
      </c>
      <c r="L26" s="110"/>
      <c r="M26" s="54"/>
      <c r="N26" s="53">
        <v>34</v>
      </c>
      <c r="O26" s="54">
        <v>38</v>
      </c>
      <c r="P26" s="53">
        <v>26</v>
      </c>
      <c r="Q26" s="54">
        <v>32</v>
      </c>
      <c r="R26" s="53">
        <v>20</v>
      </c>
      <c r="S26" s="54">
        <v>18</v>
      </c>
      <c r="T26" s="23">
        <f t="shared" si="5"/>
        <v>168</v>
      </c>
      <c r="V26" s="23">
        <f t="shared" si="6"/>
        <v>0</v>
      </c>
      <c r="Z26" s="23">
        <v>168</v>
      </c>
    </row>
    <row r="27" spans="1:26">
      <c r="A27" s="25" t="s">
        <v>51</v>
      </c>
      <c r="B27" s="26" t="s">
        <v>50</v>
      </c>
      <c r="C27" s="28" t="s">
        <v>39</v>
      </c>
      <c r="D27" s="17">
        <f t="shared" si="3"/>
        <v>48</v>
      </c>
      <c r="E27" s="17">
        <v>0</v>
      </c>
      <c r="F27" s="40">
        <f t="shared" si="4"/>
        <v>48</v>
      </c>
      <c r="G27" s="40">
        <v>38</v>
      </c>
      <c r="H27" s="39">
        <v>10</v>
      </c>
      <c r="I27" s="46">
        <v>0</v>
      </c>
      <c r="J27" s="17">
        <v>0</v>
      </c>
      <c r="K27" s="17">
        <v>0</v>
      </c>
      <c r="L27" s="110"/>
      <c r="M27" s="54"/>
      <c r="N27" s="53">
        <v>48</v>
      </c>
      <c r="O27" s="54"/>
      <c r="P27" s="53"/>
      <c r="Q27" s="54"/>
      <c r="R27" s="53"/>
      <c r="S27" s="54"/>
      <c r="T27" s="23">
        <f t="shared" si="5"/>
        <v>48</v>
      </c>
      <c r="V27" s="23">
        <f t="shared" si="6"/>
        <v>0</v>
      </c>
      <c r="Z27" s="23">
        <v>48</v>
      </c>
    </row>
    <row r="28" spans="1:26" ht="31.5">
      <c r="A28" s="18" t="s">
        <v>53</v>
      </c>
      <c r="B28" s="21" t="s">
        <v>54</v>
      </c>
      <c r="C28" s="27" t="s">
        <v>163</v>
      </c>
      <c r="D28" s="20">
        <f>SUM(D29:D31)</f>
        <v>184</v>
      </c>
      <c r="E28" s="20">
        <f>SUM(E29:E31)</f>
        <v>0</v>
      </c>
      <c r="F28" s="20">
        <f>SUM(F29:F31)</f>
        <v>184</v>
      </c>
      <c r="G28" s="20">
        <f t="shared" ref="G28:M28" si="10">SUM(G29:G31)</f>
        <v>80</v>
      </c>
      <c r="H28" s="20">
        <f t="shared" si="10"/>
        <v>104</v>
      </c>
      <c r="I28" s="20">
        <f t="shared" si="10"/>
        <v>0</v>
      </c>
      <c r="J28" s="20">
        <f t="shared" si="10"/>
        <v>0</v>
      </c>
      <c r="K28" s="20">
        <f t="shared" si="10"/>
        <v>0</v>
      </c>
      <c r="L28" s="20">
        <f t="shared" si="10"/>
        <v>0</v>
      </c>
      <c r="M28" s="20">
        <f t="shared" si="10"/>
        <v>0</v>
      </c>
      <c r="N28" s="57"/>
      <c r="O28" s="58"/>
      <c r="P28" s="57"/>
      <c r="Q28" s="58"/>
      <c r="R28" s="57"/>
      <c r="S28" s="59"/>
      <c r="T28" s="23">
        <f t="shared" si="5"/>
        <v>0</v>
      </c>
    </row>
    <row r="29" spans="1:26">
      <c r="A29" s="25" t="s">
        <v>55</v>
      </c>
      <c r="B29" s="26" t="s">
        <v>40</v>
      </c>
      <c r="C29" s="28" t="s">
        <v>39</v>
      </c>
      <c r="D29" s="17">
        <f>E29+F29</f>
        <v>72</v>
      </c>
      <c r="E29" s="17">
        <v>0</v>
      </c>
      <c r="F29" s="22">
        <f>SUM(L29:S29)</f>
        <v>72</v>
      </c>
      <c r="G29" s="22">
        <v>22</v>
      </c>
      <c r="H29" s="17">
        <v>50</v>
      </c>
      <c r="I29" s="17">
        <v>0</v>
      </c>
      <c r="J29" s="17">
        <v>0</v>
      </c>
      <c r="K29" s="17">
        <v>0</v>
      </c>
      <c r="L29" s="110"/>
      <c r="M29" s="54"/>
      <c r="N29" s="53">
        <v>72</v>
      </c>
      <c r="O29" s="54"/>
      <c r="P29" s="53"/>
      <c r="Q29" s="54"/>
      <c r="R29" s="53"/>
      <c r="S29" s="60"/>
      <c r="T29" s="23">
        <f t="shared" si="5"/>
        <v>72</v>
      </c>
      <c r="V29" s="23">
        <f>F29-T29</f>
        <v>0</v>
      </c>
      <c r="Z29" s="23">
        <v>72</v>
      </c>
    </row>
    <row r="30" spans="1:26">
      <c r="A30" s="25" t="s">
        <v>56</v>
      </c>
      <c r="B30" s="26" t="s">
        <v>57</v>
      </c>
      <c r="C30" s="28" t="s">
        <v>39</v>
      </c>
      <c r="D30" s="17">
        <f>E30+F30</f>
        <v>72</v>
      </c>
      <c r="E30" s="17">
        <v>0</v>
      </c>
      <c r="F30" s="22">
        <f>SUM(L30:S30)</f>
        <v>72</v>
      </c>
      <c r="G30" s="22">
        <v>22</v>
      </c>
      <c r="H30" s="17">
        <v>50</v>
      </c>
      <c r="I30" s="17">
        <v>0</v>
      </c>
      <c r="J30" s="17">
        <v>0</v>
      </c>
      <c r="K30" s="17">
        <v>0</v>
      </c>
      <c r="L30" s="110"/>
      <c r="M30" s="54"/>
      <c r="N30" s="53"/>
      <c r="O30" s="54">
        <v>72</v>
      </c>
      <c r="P30" s="53"/>
      <c r="Q30" s="54"/>
      <c r="R30" s="53"/>
      <c r="S30" s="61"/>
      <c r="T30" s="23">
        <f t="shared" si="5"/>
        <v>72</v>
      </c>
      <c r="V30" s="23">
        <f>F30-T30</f>
        <v>0</v>
      </c>
      <c r="Z30" s="23">
        <v>72</v>
      </c>
    </row>
    <row r="31" spans="1:26" ht="31.5">
      <c r="A31" s="25" t="s">
        <v>58</v>
      </c>
      <c r="B31" s="26" t="s">
        <v>59</v>
      </c>
      <c r="C31" s="28" t="s">
        <v>39</v>
      </c>
      <c r="D31" s="17">
        <f>E31+F31</f>
        <v>40</v>
      </c>
      <c r="E31" s="17">
        <v>0</v>
      </c>
      <c r="F31" s="22">
        <f>SUM(L31:S31)</f>
        <v>40</v>
      </c>
      <c r="G31" s="22">
        <v>36</v>
      </c>
      <c r="H31" s="39">
        <v>4</v>
      </c>
      <c r="I31" s="17">
        <v>0</v>
      </c>
      <c r="J31" s="17">
        <v>0</v>
      </c>
      <c r="K31" s="17">
        <v>0</v>
      </c>
      <c r="L31" s="110"/>
      <c r="M31" s="54"/>
      <c r="N31" s="53"/>
      <c r="O31" s="54"/>
      <c r="P31" s="53">
        <v>40</v>
      </c>
      <c r="Q31" s="54"/>
      <c r="R31" s="53"/>
      <c r="S31" s="54"/>
      <c r="T31" s="23">
        <f t="shared" si="5"/>
        <v>40</v>
      </c>
      <c r="V31" s="23">
        <f>F31-T31</f>
        <v>0</v>
      </c>
      <c r="Z31" s="23">
        <v>40</v>
      </c>
    </row>
    <row r="32" spans="1:26" s="31" customFormat="1">
      <c r="A32" s="18" t="s">
        <v>62</v>
      </c>
      <c r="B32" s="21" t="s">
        <v>355</v>
      </c>
      <c r="C32" s="69" t="s">
        <v>358</v>
      </c>
      <c r="D32" s="24">
        <f>SUM(D33:D46)</f>
        <v>928</v>
      </c>
      <c r="E32" s="24">
        <f t="shared" ref="E32:M32" si="11">SUM(E33:E46)</f>
        <v>0</v>
      </c>
      <c r="F32" s="24">
        <f t="shared" si="11"/>
        <v>908</v>
      </c>
      <c r="G32" s="24">
        <f t="shared" si="11"/>
        <v>564</v>
      </c>
      <c r="H32" s="24">
        <f t="shared" si="11"/>
        <v>294</v>
      </c>
      <c r="I32" s="24">
        <f t="shared" si="11"/>
        <v>0</v>
      </c>
      <c r="J32" s="24">
        <f t="shared" si="11"/>
        <v>0</v>
      </c>
      <c r="K32" s="24">
        <f t="shared" si="11"/>
        <v>70</v>
      </c>
      <c r="L32" s="24">
        <f t="shared" si="11"/>
        <v>0</v>
      </c>
      <c r="M32" s="24">
        <f t="shared" si="11"/>
        <v>0</v>
      </c>
      <c r="N32" s="55"/>
      <c r="O32" s="56"/>
      <c r="P32" s="55"/>
      <c r="Q32" s="56"/>
      <c r="R32" s="55"/>
      <c r="S32" s="56"/>
      <c r="T32" s="23">
        <f t="shared" si="5"/>
        <v>0</v>
      </c>
      <c r="V32" s="23"/>
    </row>
    <row r="33" spans="1:26">
      <c r="A33" s="25" t="s">
        <v>113</v>
      </c>
      <c r="B33" s="26" t="s">
        <v>63</v>
      </c>
      <c r="C33" s="34" t="s">
        <v>357</v>
      </c>
      <c r="D33" s="17">
        <f t="shared" ref="D33:D46" si="12">E33+F33</f>
        <v>118</v>
      </c>
      <c r="E33" s="17">
        <v>0</v>
      </c>
      <c r="F33" s="22">
        <f>SUM(L33:S33)</f>
        <v>118</v>
      </c>
      <c r="G33" s="22">
        <v>38</v>
      </c>
      <c r="H33" s="17">
        <v>80</v>
      </c>
      <c r="I33" s="17">
        <v>0</v>
      </c>
      <c r="J33" s="17">
        <v>0</v>
      </c>
      <c r="K33" s="17">
        <v>0</v>
      </c>
      <c r="L33" s="110"/>
      <c r="M33" s="54"/>
      <c r="N33" s="53">
        <v>82</v>
      </c>
      <c r="O33" s="54">
        <v>36</v>
      </c>
      <c r="P33" s="53"/>
      <c r="Q33" s="54"/>
      <c r="R33" s="53"/>
      <c r="S33" s="60"/>
      <c r="T33" s="23">
        <f t="shared" si="5"/>
        <v>118</v>
      </c>
      <c r="V33" s="23">
        <f t="shared" ref="V33:V38" si="13">F33-T33</f>
        <v>0</v>
      </c>
      <c r="Z33" s="23">
        <v>70</v>
      </c>
    </row>
    <row r="34" spans="1:26">
      <c r="A34" s="25" t="s">
        <v>64</v>
      </c>
      <c r="B34" s="26" t="s">
        <v>65</v>
      </c>
      <c r="C34" s="28" t="s">
        <v>356</v>
      </c>
      <c r="D34" s="17">
        <f t="shared" si="12"/>
        <v>132</v>
      </c>
      <c r="E34" s="17">
        <v>0</v>
      </c>
      <c r="F34" s="22">
        <f t="shared" ref="F34:F46" si="14">SUM(L34:S34)</f>
        <v>132</v>
      </c>
      <c r="G34" s="22">
        <v>86</v>
      </c>
      <c r="H34" s="17">
        <v>26</v>
      </c>
      <c r="I34" s="17">
        <v>0</v>
      </c>
      <c r="J34" s="17">
        <v>0</v>
      </c>
      <c r="K34" s="17">
        <v>20</v>
      </c>
      <c r="L34" s="110"/>
      <c r="M34" s="54"/>
      <c r="N34" s="53">
        <v>42</v>
      </c>
      <c r="O34" s="54">
        <v>90</v>
      </c>
      <c r="P34" s="53"/>
      <c r="Q34" s="54"/>
      <c r="R34" s="53"/>
      <c r="S34" s="54"/>
      <c r="T34" s="23">
        <f t="shared" si="5"/>
        <v>132</v>
      </c>
      <c r="V34" s="23">
        <f t="shared" si="13"/>
        <v>0</v>
      </c>
      <c r="Z34" s="23">
        <v>92</v>
      </c>
    </row>
    <row r="35" spans="1:26">
      <c r="A35" s="25" t="s">
        <v>66</v>
      </c>
      <c r="B35" s="26" t="s">
        <v>67</v>
      </c>
      <c r="C35" s="28" t="s">
        <v>46</v>
      </c>
      <c r="D35" s="17">
        <f t="shared" si="12"/>
        <v>90</v>
      </c>
      <c r="E35" s="17">
        <v>0</v>
      </c>
      <c r="F35" s="22">
        <f t="shared" si="14"/>
        <v>90</v>
      </c>
      <c r="G35" s="22">
        <v>50</v>
      </c>
      <c r="H35" s="17">
        <v>30</v>
      </c>
      <c r="I35" s="17">
        <v>0</v>
      </c>
      <c r="J35" s="17">
        <v>0</v>
      </c>
      <c r="K35" s="17">
        <v>10</v>
      </c>
      <c r="L35" s="110"/>
      <c r="M35" s="54"/>
      <c r="N35" s="53"/>
      <c r="O35" s="54">
        <v>90</v>
      </c>
      <c r="P35" s="53"/>
      <c r="Q35" s="54"/>
      <c r="R35" s="53"/>
      <c r="S35" s="54"/>
      <c r="T35" s="23">
        <f t="shared" si="5"/>
        <v>90</v>
      </c>
      <c r="V35" s="23">
        <f t="shared" si="13"/>
        <v>0</v>
      </c>
      <c r="Z35" s="23">
        <v>70</v>
      </c>
    </row>
    <row r="36" spans="1:26">
      <c r="A36" s="25" t="s">
        <v>68</v>
      </c>
      <c r="B36" s="32" t="s">
        <v>71</v>
      </c>
      <c r="C36" s="28" t="s">
        <v>46</v>
      </c>
      <c r="D36" s="17">
        <f t="shared" si="12"/>
        <v>70</v>
      </c>
      <c r="E36" s="17">
        <v>0</v>
      </c>
      <c r="F36" s="22">
        <f t="shared" si="14"/>
        <v>70</v>
      </c>
      <c r="G36" s="22">
        <v>44</v>
      </c>
      <c r="H36" s="17">
        <v>16</v>
      </c>
      <c r="I36" s="17">
        <v>0</v>
      </c>
      <c r="J36" s="17">
        <v>0</v>
      </c>
      <c r="K36" s="17">
        <v>10</v>
      </c>
      <c r="L36" s="110"/>
      <c r="M36" s="54"/>
      <c r="N36" s="53"/>
      <c r="O36" s="54">
        <v>70</v>
      </c>
      <c r="P36" s="53"/>
      <c r="Q36" s="54"/>
      <c r="R36" s="53"/>
      <c r="S36" s="54"/>
      <c r="T36" s="23">
        <f t="shared" si="5"/>
        <v>70</v>
      </c>
      <c r="V36" s="23">
        <f t="shared" si="13"/>
        <v>0</v>
      </c>
      <c r="Z36" s="23">
        <v>60</v>
      </c>
    </row>
    <row r="37" spans="1:26">
      <c r="A37" s="25" t="s">
        <v>69</v>
      </c>
      <c r="B37" s="26" t="s">
        <v>150</v>
      </c>
      <c r="C37" s="28" t="s">
        <v>46</v>
      </c>
      <c r="D37" s="17">
        <f t="shared" si="12"/>
        <v>48</v>
      </c>
      <c r="E37" s="17">
        <v>0</v>
      </c>
      <c r="F37" s="22">
        <f t="shared" si="14"/>
        <v>48</v>
      </c>
      <c r="G37" s="22">
        <v>24</v>
      </c>
      <c r="H37" s="17">
        <v>14</v>
      </c>
      <c r="I37" s="17">
        <v>0</v>
      </c>
      <c r="J37" s="17">
        <v>0</v>
      </c>
      <c r="K37" s="17">
        <v>10</v>
      </c>
      <c r="L37" s="110"/>
      <c r="M37" s="54"/>
      <c r="N37" s="53"/>
      <c r="O37" s="54"/>
      <c r="P37" s="53"/>
      <c r="Q37" s="54">
        <v>48</v>
      </c>
      <c r="R37" s="53"/>
      <c r="S37" s="54"/>
      <c r="T37" s="23">
        <f t="shared" si="5"/>
        <v>48</v>
      </c>
      <c r="V37" s="23">
        <f t="shared" si="13"/>
        <v>0</v>
      </c>
      <c r="Z37" s="23">
        <v>32</v>
      </c>
    </row>
    <row r="38" spans="1:26">
      <c r="A38" s="25" t="s">
        <v>70</v>
      </c>
      <c r="B38" s="26" t="s">
        <v>151</v>
      </c>
      <c r="C38" s="28" t="s">
        <v>39</v>
      </c>
      <c r="D38" s="17">
        <f t="shared" si="12"/>
        <v>36</v>
      </c>
      <c r="E38" s="17">
        <v>0</v>
      </c>
      <c r="F38" s="22">
        <f t="shared" si="14"/>
        <v>36</v>
      </c>
      <c r="G38" s="22">
        <v>26</v>
      </c>
      <c r="H38" s="17">
        <v>10</v>
      </c>
      <c r="I38" s="17">
        <v>0</v>
      </c>
      <c r="J38" s="17">
        <v>0</v>
      </c>
      <c r="K38" s="17">
        <v>0</v>
      </c>
      <c r="L38" s="110"/>
      <c r="M38" s="54"/>
      <c r="N38" s="53">
        <v>36</v>
      </c>
      <c r="O38" s="54"/>
      <c r="P38" s="53"/>
      <c r="Q38" s="54"/>
      <c r="R38" s="53"/>
      <c r="S38" s="54"/>
      <c r="T38" s="23">
        <f t="shared" si="5"/>
        <v>36</v>
      </c>
      <c r="V38" s="23">
        <f t="shared" si="13"/>
        <v>0</v>
      </c>
      <c r="Z38" s="23">
        <v>32</v>
      </c>
    </row>
    <row r="39" spans="1:26" ht="31.5">
      <c r="A39" s="25" t="s">
        <v>72</v>
      </c>
      <c r="B39" s="26" t="s">
        <v>89</v>
      </c>
      <c r="C39" s="28" t="s">
        <v>39</v>
      </c>
      <c r="D39" s="17">
        <f t="shared" si="12"/>
        <v>36</v>
      </c>
      <c r="E39" s="17">
        <v>0</v>
      </c>
      <c r="F39" s="22">
        <f t="shared" si="14"/>
        <v>36</v>
      </c>
      <c r="G39" s="22">
        <v>16</v>
      </c>
      <c r="H39" s="17">
        <v>20</v>
      </c>
      <c r="I39" s="17">
        <v>0</v>
      </c>
      <c r="J39" s="17">
        <v>0</v>
      </c>
      <c r="K39" s="17">
        <v>0</v>
      </c>
      <c r="L39" s="110"/>
      <c r="M39" s="54"/>
      <c r="N39" s="53">
        <v>36</v>
      </c>
      <c r="O39" s="54"/>
      <c r="P39" s="53"/>
      <c r="Q39" s="54"/>
      <c r="R39" s="53"/>
      <c r="S39" s="54"/>
      <c r="Z39" s="23">
        <v>32</v>
      </c>
    </row>
    <row r="40" spans="1:26" ht="31.5">
      <c r="A40" s="25" t="s">
        <v>73</v>
      </c>
      <c r="B40" s="26" t="s">
        <v>75</v>
      </c>
      <c r="C40" s="28" t="s">
        <v>140</v>
      </c>
      <c r="D40" s="17">
        <f t="shared" si="12"/>
        <v>60</v>
      </c>
      <c r="E40" s="17">
        <v>0</v>
      </c>
      <c r="F40" s="22">
        <f t="shared" si="14"/>
        <v>60</v>
      </c>
      <c r="G40" s="22">
        <v>52</v>
      </c>
      <c r="H40" s="17">
        <v>8</v>
      </c>
      <c r="I40" s="17">
        <v>0</v>
      </c>
      <c r="J40" s="17">
        <v>0</v>
      </c>
      <c r="K40" s="17">
        <v>0</v>
      </c>
      <c r="L40" s="110"/>
      <c r="M40" s="54"/>
      <c r="N40" s="53"/>
      <c r="O40" s="54"/>
      <c r="P40" s="53"/>
      <c r="Q40" s="54"/>
      <c r="R40" s="53">
        <v>34</v>
      </c>
      <c r="S40" s="54">
        <v>26</v>
      </c>
      <c r="T40" s="23">
        <f t="shared" si="5"/>
        <v>60</v>
      </c>
      <c r="V40" s="23">
        <f>F40-T40</f>
        <v>0</v>
      </c>
      <c r="Z40" s="23">
        <v>32</v>
      </c>
    </row>
    <row r="41" spans="1:26">
      <c r="A41" s="25" t="s">
        <v>74</v>
      </c>
      <c r="B41" s="26" t="s">
        <v>80</v>
      </c>
      <c r="C41" s="28" t="s">
        <v>39</v>
      </c>
      <c r="D41" s="17">
        <f>E41+F41</f>
        <v>40</v>
      </c>
      <c r="E41" s="17">
        <v>0</v>
      </c>
      <c r="F41" s="22">
        <f t="shared" si="14"/>
        <v>40</v>
      </c>
      <c r="G41" s="22">
        <v>28</v>
      </c>
      <c r="H41" s="17">
        <v>12</v>
      </c>
      <c r="I41" s="17">
        <v>0</v>
      </c>
      <c r="J41" s="17">
        <v>0</v>
      </c>
      <c r="K41" s="17">
        <v>0</v>
      </c>
      <c r="L41" s="110"/>
      <c r="M41" s="54"/>
      <c r="N41" s="53"/>
      <c r="O41" s="54"/>
      <c r="P41" s="53"/>
      <c r="Q41" s="54"/>
      <c r="R41" s="53">
        <v>40</v>
      </c>
      <c r="S41" s="54"/>
      <c r="T41" s="23">
        <f>SUM(N41:S41)</f>
        <v>40</v>
      </c>
      <c r="V41" s="23">
        <f>F41-T41</f>
        <v>0</v>
      </c>
      <c r="Z41" s="23">
        <v>32</v>
      </c>
    </row>
    <row r="42" spans="1:26">
      <c r="A42" s="25" t="s">
        <v>76</v>
      </c>
      <c r="B42" s="26" t="s">
        <v>82</v>
      </c>
      <c r="C42" s="28" t="s">
        <v>39</v>
      </c>
      <c r="D42" s="17">
        <f>E42+F42</f>
        <v>68</v>
      </c>
      <c r="E42" s="17">
        <v>0</v>
      </c>
      <c r="F42" s="22">
        <f t="shared" si="14"/>
        <v>68</v>
      </c>
      <c r="G42" s="22">
        <v>46</v>
      </c>
      <c r="H42" s="17">
        <v>22</v>
      </c>
      <c r="I42" s="17">
        <v>0</v>
      </c>
      <c r="J42" s="17">
        <v>0</v>
      </c>
      <c r="K42" s="17">
        <v>0</v>
      </c>
      <c r="L42" s="110"/>
      <c r="M42" s="54"/>
      <c r="N42" s="53"/>
      <c r="O42" s="54"/>
      <c r="P42" s="53"/>
      <c r="Q42" s="54">
        <v>68</v>
      </c>
      <c r="R42" s="53"/>
      <c r="S42" s="54"/>
      <c r="T42" s="23">
        <f>SUM(N42:S42)</f>
        <v>68</v>
      </c>
      <c r="V42" s="23">
        <f>F42-T42</f>
        <v>0</v>
      </c>
      <c r="Z42" s="23">
        <v>68</v>
      </c>
    </row>
    <row r="43" spans="1:26" s="68" customFormat="1">
      <c r="A43" s="64" t="s">
        <v>78</v>
      </c>
      <c r="B43" s="65" t="s">
        <v>77</v>
      </c>
      <c r="C43" s="66" t="s">
        <v>39</v>
      </c>
      <c r="D43" s="39">
        <f t="shared" si="12"/>
        <v>32</v>
      </c>
      <c r="E43" s="17">
        <v>0</v>
      </c>
      <c r="F43" s="40">
        <f t="shared" si="14"/>
        <v>32</v>
      </c>
      <c r="G43" s="40">
        <v>15</v>
      </c>
      <c r="H43" s="39">
        <v>17</v>
      </c>
      <c r="I43" s="17">
        <v>0</v>
      </c>
      <c r="J43" s="17">
        <v>0</v>
      </c>
      <c r="K43" s="17">
        <v>0</v>
      </c>
      <c r="L43" s="111"/>
      <c r="M43" s="63"/>
      <c r="N43" s="67"/>
      <c r="O43" s="63"/>
      <c r="P43" s="67"/>
      <c r="Q43" s="63"/>
      <c r="R43" s="67"/>
      <c r="S43" s="63">
        <v>32</v>
      </c>
      <c r="T43" s="68">
        <f t="shared" si="5"/>
        <v>32</v>
      </c>
      <c r="V43" s="68">
        <f>F43-T43</f>
        <v>0</v>
      </c>
      <c r="Z43" s="68">
        <v>106</v>
      </c>
    </row>
    <row r="44" spans="1:26" s="68" customFormat="1">
      <c r="A44" s="64" t="s">
        <v>79</v>
      </c>
      <c r="B44" s="65" t="s">
        <v>139</v>
      </c>
      <c r="C44" s="66" t="s">
        <v>39</v>
      </c>
      <c r="D44" s="39">
        <f t="shared" si="12"/>
        <v>38</v>
      </c>
      <c r="E44" s="17">
        <v>0</v>
      </c>
      <c r="F44" s="40">
        <f t="shared" si="14"/>
        <v>38</v>
      </c>
      <c r="G44" s="40">
        <v>38</v>
      </c>
      <c r="H44" s="39">
        <v>0</v>
      </c>
      <c r="I44" s="17">
        <v>0</v>
      </c>
      <c r="J44" s="17">
        <v>0</v>
      </c>
      <c r="K44" s="17">
        <v>0</v>
      </c>
      <c r="L44" s="111"/>
      <c r="M44" s="63"/>
      <c r="N44" s="67"/>
      <c r="O44" s="63"/>
      <c r="P44" s="67"/>
      <c r="Q44" s="63"/>
      <c r="R44" s="67"/>
      <c r="S44" s="63">
        <v>38</v>
      </c>
      <c r="Z44" s="68">
        <v>38</v>
      </c>
    </row>
    <row r="45" spans="1:26" s="68" customFormat="1" ht="30" customHeight="1">
      <c r="A45" s="64" t="s">
        <v>81</v>
      </c>
      <c r="B45" s="65" t="s">
        <v>84</v>
      </c>
      <c r="C45" s="66" t="s">
        <v>111</v>
      </c>
      <c r="D45" s="39">
        <v>128</v>
      </c>
      <c r="E45" s="17">
        <v>0</v>
      </c>
      <c r="F45" s="40">
        <v>108</v>
      </c>
      <c r="G45" s="40">
        <v>80</v>
      </c>
      <c r="H45" s="39">
        <v>28</v>
      </c>
      <c r="I45" s="17">
        <v>0</v>
      </c>
      <c r="J45" s="17">
        <v>0</v>
      </c>
      <c r="K45" s="17">
        <v>20</v>
      </c>
      <c r="L45" s="111"/>
      <c r="M45" s="63"/>
      <c r="N45" s="67"/>
      <c r="O45" s="63">
        <v>66</v>
      </c>
      <c r="P45" s="67">
        <v>62</v>
      </c>
      <c r="Q45" s="63"/>
      <c r="R45" s="67"/>
      <c r="S45" s="63"/>
      <c r="T45" s="68">
        <f t="shared" si="5"/>
        <v>128</v>
      </c>
      <c r="V45" s="68">
        <f>F45-T45</f>
        <v>-20</v>
      </c>
      <c r="Z45" s="68">
        <v>128</v>
      </c>
    </row>
    <row r="46" spans="1:26" s="68" customFormat="1">
      <c r="A46" s="64" t="s">
        <v>83</v>
      </c>
      <c r="B46" s="65" t="s">
        <v>136</v>
      </c>
      <c r="C46" s="66" t="s">
        <v>39</v>
      </c>
      <c r="D46" s="39">
        <f t="shared" si="12"/>
        <v>32</v>
      </c>
      <c r="E46" s="17">
        <v>0</v>
      </c>
      <c r="F46" s="40">
        <f t="shared" si="14"/>
        <v>32</v>
      </c>
      <c r="G46" s="40">
        <v>21</v>
      </c>
      <c r="H46" s="39">
        <v>11</v>
      </c>
      <c r="I46" s="17">
        <v>0</v>
      </c>
      <c r="J46" s="17">
        <v>0</v>
      </c>
      <c r="K46" s="17">
        <v>0</v>
      </c>
      <c r="L46" s="111"/>
      <c r="M46" s="63"/>
      <c r="N46" s="67"/>
      <c r="O46" s="63"/>
      <c r="P46" s="67"/>
      <c r="Q46" s="63">
        <v>32</v>
      </c>
      <c r="R46" s="67"/>
      <c r="S46" s="63"/>
      <c r="T46" s="68">
        <f t="shared" si="5"/>
        <v>32</v>
      </c>
      <c r="V46" s="68">
        <f>F46-T46</f>
        <v>0</v>
      </c>
      <c r="Z46" s="68">
        <v>32</v>
      </c>
    </row>
    <row r="47" spans="1:26" s="36" customFormat="1">
      <c r="A47" s="88" t="s">
        <v>60</v>
      </c>
      <c r="B47" s="92" t="s">
        <v>61</v>
      </c>
      <c r="C47" s="93" t="str">
        <f>C48</f>
        <v>-/18ДЗ/4Эк</v>
      </c>
      <c r="D47" s="93">
        <f>D48</f>
        <v>2284</v>
      </c>
      <c r="E47" s="93">
        <f t="shared" ref="E47:K47" si="15">E48</f>
        <v>0</v>
      </c>
      <c r="F47" s="93">
        <f t="shared" si="15"/>
        <v>2284</v>
      </c>
      <c r="G47" s="93">
        <f t="shared" si="15"/>
        <v>792</v>
      </c>
      <c r="H47" s="93">
        <f t="shared" si="15"/>
        <v>422</v>
      </c>
      <c r="I47" s="93">
        <f t="shared" si="15"/>
        <v>60</v>
      </c>
      <c r="J47" s="93">
        <f t="shared" si="15"/>
        <v>900</v>
      </c>
      <c r="K47" s="93">
        <f t="shared" si="15"/>
        <v>110</v>
      </c>
      <c r="L47" s="141"/>
      <c r="M47" s="142"/>
      <c r="N47" s="143"/>
      <c r="O47" s="142"/>
      <c r="P47" s="143"/>
      <c r="Q47" s="142"/>
      <c r="R47" s="143"/>
      <c r="S47" s="142"/>
      <c r="T47" s="68">
        <f t="shared" ref="T47" si="16">SUM(N47:S47)</f>
        <v>0</v>
      </c>
      <c r="V47" s="68"/>
    </row>
    <row r="48" spans="1:26" s="36" customFormat="1">
      <c r="A48" s="94" t="s">
        <v>85</v>
      </c>
      <c r="B48" s="95" t="s">
        <v>86</v>
      </c>
      <c r="C48" s="144" t="s">
        <v>364</v>
      </c>
      <c r="D48" s="96">
        <f>D49+D54+D59+D63</f>
        <v>2284</v>
      </c>
      <c r="E48" s="96">
        <f>E49+E54+E59+E63</f>
        <v>0</v>
      </c>
      <c r="F48" s="96">
        <f>F49+F54+F59+F63</f>
        <v>2284</v>
      </c>
      <c r="G48" s="96">
        <f t="shared" ref="G48:K48" si="17">G49+G54+G59+G63</f>
        <v>792</v>
      </c>
      <c r="H48" s="96">
        <f t="shared" si="17"/>
        <v>422</v>
      </c>
      <c r="I48" s="96">
        <f t="shared" si="17"/>
        <v>60</v>
      </c>
      <c r="J48" s="96">
        <f t="shared" si="17"/>
        <v>900</v>
      </c>
      <c r="K48" s="96">
        <f t="shared" si="17"/>
        <v>110</v>
      </c>
      <c r="L48" s="145"/>
      <c r="M48" s="146"/>
      <c r="N48" s="147"/>
      <c r="O48" s="146"/>
      <c r="P48" s="147"/>
      <c r="Q48" s="146"/>
      <c r="R48" s="147"/>
      <c r="S48" s="146"/>
      <c r="T48" s="68"/>
      <c r="V48" s="68"/>
    </row>
    <row r="49" spans="1:26" s="36" customFormat="1" ht="110.25">
      <c r="A49" s="99" t="s">
        <v>87</v>
      </c>
      <c r="B49" s="100" t="s">
        <v>359</v>
      </c>
      <c r="C49" s="113" t="s">
        <v>360</v>
      </c>
      <c r="D49" s="101">
        <f>SUM(D50:D53)</f>
        <v>544</v>
      </c>
      <c r="E49" s="101">
        <f>SUM(E50:E53)</f>
        <v>0</v>
      </c>
      <c r="F49" s="101">
        <f>SUM(F50:F53)</f>
        <v>544</v>
      </c>
      <c r="G49" s="101">
        <f t="shared" ref="G49:K49" si="18">SUM(G50:G53)</f>
        <v>206</v>
      </c>
      <c r="H49" s="101">
        <f t="shared" si="18"/>
        <v>92</v>
      </c>
      <c r="I49" s="101">
        <f t="shared" si="18"/>
        <v>0</v>
      </c>
      <c r="J49" s="101">
        <f t="shared" si="18"/>
        <v>216</v>
      </c>
      <c r="K49" s="101">
        <f t="shared" si="18"/>
        <v>30</v>
      </c>
      <c r="L49" s="114"/>
      <c r="M49" s="115"/>
      <c r="N49" s="116"/>
      <c r="O49" s="115"/>
      <c r="P49" s="116"/>
      <c r="Q49" s="115"/>
      <c r="R49" s="116"/>
      <c r="S49" s="115"/>
      <c r="T49" s="68"/>
      <c r="V49" s="68"/>
    </row>
    <row r="50" spans="1:26" s="68" customFormat="1" ht="31.5">
      <c r="A50" s="64" t="s">
        <v>114</v>
      </c>
      <c r="B50" s="65" t="s">
        <v>152</v>
      </c>
      <c r="C50" s="66" t="s">
        <v>39</v>
      </c>
      <c r="D50" s="39">
        <f>E50+F50</f>
        <v>60</v>
      </c>
      <c r="E50" s="39">
        <v>0</v>
      </c>
      <c r="F50" s="40">
        <f>SUM(L50:S50)</f>
        <v>60</v>
      </c>
      <c r="G50" s="40">
        <v>30</v>
      </c>
      <c r="H50" s="39">
        <v>20</v>
      </c>
      <c r="I50" s="112">
        <v>0</v>
      </c>
      <c r="J50" s="39">
        <v>0</v>
      </c>
      <c r="K50" s="39">
        <v>10</v>
      </c>
      <c r="L50" s="111"/>
      <c r="M50" s="63"/>
      <c r="N50" s="67"/>
      <c r="O50" s="63"/>
      <c r="P50" s="67"/>
      <c r="Q50" s="63">
        <v>60</v>
      </c>
      <c r="R50" s="67"/>
      <c r="S50" s="63"/>
      <c r="T50" s="68">
        <f t="shared" si="5"/>
        <v>60</v>
      </c>
      <c r="V50" s="68">
        <f>F50-T50</f>
        <v>0</v>
      </c>
      <c r="Z50" s="68">
        <v>60</v>
      </c>
    </row>
    <row r="51" spans="1:26" s="68" customFormat="1" ht="94.5">
      <c r="A51" s="64" t="s">
        <v>88</v>
      </c>
      <c r="B51" s="65" t="s">
        <v>153</v>
      </c>
      <c r="C51" s="66" t="s">
        <v>357</v>
      </c>
      <c r="D51" s="39">
        <f>E51+F51</f>
        <v>268</v>
      </c>
      <c r="E51" s="39">
        <v>0</v>
      </c>
      <c r="F51" s="40">
        <f>SUM(L51:S51)</f>
        <v>268</v>
      </c>
      <c r="G51" s="40">
        <v>176</v>
      </c>
      <c r="H51" s="39">
        <v>72</v>
      </c>
      <c r="I51" s="112">
        <v>0</v>
      </c>
      <c r="J51" s="39">
        <v>0</v>
      </c>
      <c r="K51" s="39">
        <v>20</v>
      </c>
      <c r="L51" s="111"/>
      <c r="M51" s="63"/>
      <c r="N51" s="67">
        <v>132</v>
      </c>
      <c r="O51" s="63">
        <v>136</v>
      </c>
      <c r="P51" s="67"/>
      <c r="Q51" s="63"/>
      <c r="R51" s="67"/>
      <c r="S51" s="63"/>
      <c r="T51" s="68">
        <f t="shared" si="5"/>
        <v>268</v>
      </c>
      <c r="V51" s="68">
        <f>F51-T51</f>
        <v>0</v>
      </c>
      <c r="Z51" s="68">
        <v>220</v>
      </c>
    </row>
    <row r="52" spans="1:26" s="68" customFormat="1">
      <c r="A52" s="117" t="s">
        <v>115</v>
      </c>
      <c r="B52" s="118" t="s">
        <v>13</v>
      </c>
      <c r="C52" s="119" t="s">
        <v>346</v>
      </c>
      <c r="D52" s="120">
        <f>F52</f>
        <v>180</v>
      </c>
      <c r="E52" s="120">
        <v>0</v>
      </c>
      <c r="F52" s="120">
        <f>SUM(L52:S52)</f>
        <v>180</v>
      </c>
      <c r="G52" s="120">
        <v>0</v>
      </c>
      <c r="H52" s="121">
        <v>0</v>
      </c>
      <c r="I52" s="122">
        <v>0</v>
      </c>
      <c r="J52" s="121">
        <v>180</v>
      </c>
      <c r="K52" s="121">
        <v>0</v>
      </c>
      <c r="L52" s="123"/>
      <c r="M52" s="124"/>
      <c r="N52" s="125"/>
      <c r="O52" s="124">
        <v>144</v>
      </c>
      <c r="P52" s="125"/>
      <c r="Q52" s="124">
        <v>36</v>
      </c>
      <c r="R52" s="125"/>
      <c r="S52" s="124"/>
      <c r="T52" s="68">
        <f t="shared" si="5"/>
        <v>180</v>
      </c>
      <c r="V52" s="68">
        <f>F52-T52</f>
        <v>0</v>
      </c>
    </row>
    <row r="53" spans="1:26" s="68" customFormat="1">
      <c r="A53" s="126" t="s">
        <v>116</v>
      </c>
      <c r="B53" s="127" t="s">
        <v>14</v>
      </c>
      <c r="C53" s="128" t="s">
        <v>39</v>
      </c>
      <c r="D53" s="129">
        <v>36</v>
      </c>
      <c r="E53" s="129">
        <v>0</v>
      </c>
      <c r="F53" s="129">
        <v>36</v>
      </c>
      <c r="G53" s="129">
        <v>0</v>
      </c>
      <c r="H53" s="130">
        <v>0</v>
      </c>
      <c r="I53" s="131">
        <v>0</v>
      </c>
      <c r="J53" s="130">
        <v>36</v>
      </c>
      <c r="K53" s="130">
        <v>0</v>
      </c>
      <c r="L53" s="132"/>
      <c r="M53" s="133"/>
      <c r="N53" s="134"/>
      <c r="O53" s="133"/>
      <c r="P53" s="134"/>
      <c r="Q53" s="133">
        <v>36</v>
      </c>
      <c r="R53" s="134"/>
      <c r="S53" s="133"/>
      <c r="T53" s="68">
        <f t="shared" si="5"/>
        <v>36</v>
      </c>
      <c r="V53" s="68">
        <f>F53-T53</f>
        <v>0</v>
      </c>
    </row>
    <row r="54" spans="1:26" s="36" customFormat="1" ht="94.5">
      <c r="A54" s="99" t="s">
        <v>117</v>
      </c>
      <c r="B54" s="100" t="s">
        <v>154</v>
      </c>
      <c r="C54" s="135" t="s">
        <v>362</v>
      </c>
      <c r="D54" s="101">
        <f>SUM(D55:D58)</f>
        <v>964</v>
      </c>
      <c r="E54" s="101">
        <f>SUM(E55:E58)</f>
        <v>0</v>
      </c>
      <c r="F54" s="101">
        <f>SUM(F55:F58)</f>
        <v>964</v>
      </c>
      <c r="G54" s="101">
        <f t="shared" ref="G54:K54" si="19">SUM(G55:G58)</f>
        <v>418</v>
      </c>
      <c r="H54" s="101">
        <f t="shared" si="19"/>
        <v>194</v>
      </c>
      <c r="I54" s="101">
        <f t="shared" si="19"/>
        <v>40</v>
      </c>
      <c r="J54" s="101">
        <f t="shared" si="19"/>
        <v>252</v>
      </c>
      <c r="K54" s="101">
        <f t="shared" si="19"/>
        <v>60</v>
      </c>
      <c r="L54" s="114"/>
      <c r="M54" s="115"/>
      <c r="N54" s="116"/>
      <c r="O54" s="115"/>
      <c r="P54" s="116"/>
      <c r="Q54" s="115"/>
      <c r="R54" s="116"/>
      <c r="S54" s="115"/>
      <c r="T54" s="68"/>
      <c r="V54" s="68"/>
    </row>
    <row r="55" spans="1:26" s="68" customFormat="1" ht="81" customHeight="1">
      <c r="A55" s="64" t="s">
        <v>90</v>
      </c>
      <c r="B55" s="65" t="s">
        <v>155</v>
      </c>
      <c r="C55" s="66" t="s">
        <v>361</v>
      </c>
      <c r="D55" s="39">
        <f>E55+F55</f>
        <v>570</v>
      </c>
      <c r="E55" s="39">
        <v>0</v>
      </c>
      <c r="F55" s="40">
        <f>SUM(L55:S55)</f>
        <v>570</v>
      </c>
      <c r="G55" s="40">
        <v>334</v>
      </c>
      <c r="H55" s="39">
        <v>146</v>
      </c>
      <c r="I55" s="112">
        <v>40</v>
      </c>
      <c r="J55" s="39">
        <v>0</v>
      </c>
      <c r="K55" s="39">
        <v>50</v>
      </c>
      <c r="L55" s="111"/>
      <c r="M55" s="63"/>
      <c r="N55" s="67"/>
      <c r="O55" s="63"/>
      <c r="P55" s="67">
        <v>124</v>
      </c>
      <c r="Q55" s="63">
        <v>130</v>
      </c>
      <c r="R55" s="67">
        <v>316</v>
      </c>
      <c r="S55" s="63"/>
      <c r="T55" s="68">
        <f t="shared" si="5"/>
        <v>570</v>
      </c>
      <c r="V55" s="68">
        <f>F55-T55</f>
        <v>0</v>
      </c>
      <c r="Z55" s="68">
        <v>476</v>
      </c>
    </row>
    <row r="56" spans="1:26" s="68" customFormat="1" ht="81.75" customHeight="1">
      <c r="A56" s="64" t="s">
        <v>156</v>
      </c>
      <c r="B56" s="65" t="s">
        <v>157</v>
      </c>
      <c r="C56" s="66" t="s">
        <v>140</v>
      </c>
      <c r="D56" s="39">
        <f>E56+F56</f>
        <v>142</v>
      </c>
      <c r="E56" s="39">
        <v>0</v>
      </c>
      <c r="F56" s="40">
        <f>SUM(L56:S56)</f>
        <v>142</v>
      </c>
      <c r="G56" s="40">
        <v>84</v>
      </c>
      <c r="H56" s="39">
        <v>48</v>
      </c>
      <c r="I56" s="112">
        <v>0</v>
      </c>
      <c r="J56" s="39">
        <v>0</v>
      </c>
      <c r="K56" s="39">
        <v>10</v>
      </c>
      <c r="L56" s="111"/>
      <c r="M56" s="63"/>
      <c r="N56" s="67"/>
      <c r="O56" s="63"/>
      <c r="P56" s="67">
        <v>42</v>
      </c>
      <c r="Q56" s="63">
        <v>100</v>
      </c>
      <c r="R56" s="67"/>
      <c r="S56" s="63"/>
      <c r="Z56" s="68">
        <v>124</v>
      </c>
    </row>
    <row r="57" spans="1:26" s="68" customFormat="1">
      <c r="A57" s="117" t="s">
        <v>118</v>
      </c>
      <c r="B57" s="118" t="s">
        <v>13</v>
      </c>
      <c r="C57" s="119" t="s">
        <v>39</v>
      </c>
      <c r="D57" s="120">
        <v>72</v>
      </c>
      <c r="E57" s="120">
        <v>0</v>
      </c>
      <c r="F57" s="120">
        <v>72</v>
      </c>
      <c r="G57" s="120">
        <v>0</v>
      </c>
      <c r="H57" s="121">
        <v>0</v>
      </c>
      <c r="I57" s="122">
        <v>0</v>
      </c>
      <c r="J57" s="121">
        <v>72</v>
      </c>
      <c r="K57" s="121">
        <v>0</v>
      </c>
      <c r="L57" s="123"/>
      <c r="M57" s="124"/>
      <c r="N57" s="125"/>
      <c r="O57" s="124"/>
      <c r="P57" s="125"/>
      <c r="Q57" s="124">
        <v>72</v>
      </c>
      <c r="R57" s="125"/>
      <c r="S57" s="124"/>
      <c r="T57" s="68">
        <f t="shared" si="5"/>
        <v>72</v>
      </c>
      <c r="V57" s="68">
        <f>F57-T57</f>
        <v>0</v>
      </c>
    </row>
    <row r="58" spans="1:26" s="68" customFormat="1">
      <c r="A58" s="126" t="s">
        <v>119</v>
      </c>
      <c r="B58" s="127" t="s">
        <v>14</v>
      </c>
      <c r="C58" s="128" t="s">
        <v>39</v>
      </c>
      <c r="D58" s="129">
        <v>180</v>
      </c>
      <c r="E58" s="129">
        <v>0</v>
      </c>
      <c r="F58" s="129">
        <v>180</v>
      </c>
      <c r="G58" s="129">
        <v>0</v>
      </c>
      <c r="H58" s="130">
        <v>0</v>
      </c>
      <c r="I58" s="131">
        <v>0</v>
      </c>
      <c r="J58" s="130">
        <v>180</v>
      </c>
      <c r="K58" s="130">
        <v>0</v>
      </c>
      <c r="L58" s="132"/>
      <c r="M58" s="133"/>
      <c r="N58" s="134"/>
      <c r="O58" s="133"/>
      <c r="P58" s="134"/>
      <c r="Q58" s="133"/>
      <c r="R58" s="134">
        <v>180</v>
      </c>
      <c r="S58" s="133"/>
      <c r="T58" s="68">
        <f t="shared" si="5"/>
        <v>180</v>
      </c>
      <c r="V58" s="68">
        <f>F58-T58</f>
        <v>0</v>
      </c>
    </row>
    <row r="59" spans="1:26" s="36" customFormat="1" ht="31.5">
      <c r="A59" s="99" t="s">
        <v>120</v>
      </c>
      <c r="B59" s="100" t="s">
        <v>158</v>
      </c>
      <c r="C59" s="113" t="s">
        <v>165</v>
      </c>
      <c r="D59" s="102">
        <f>SUM(D60:D62)</f>
        <v>304</v>
      </c>
      <c r="E59" s="102">
        <f>SUM(E60:E62)</f>
        <v>0</v>
      </c>
      <c r="F59" s="102">
        <f>SUM(F60:F62)</f>
        <v>304</v>
      </c>
      <c r="G59" s="102">
        <f t="shared" ref="G59:K59" si="20">SUM(G60:G62)</f>
        <v>74</v>
      </c>
      <c r="H59" s="102">
        <f t="shared" si="20"/>
        <v>46</v>
      </c>
      <c r="I59" s="102">
        <f t="shared" si="20"/>
        <v>20</v>
      </c>
      <c r="J59" s="102">
        <f t="shared" si="20"/>
        <v>144</v>
      </c>
      <c r="K59" s="102">
        <f t="shared" si="20"/>
        <v>20</v>
      </c>
      <c r="L59" s="114"/>
      <c r="M59" s="115"/>
      <c r="N59" s="116"/>
      <c r="O59" s="115"/>
      <c r="P59" s="116"/>
      <c r="Q59" s="115"/>
      <c r="R59" s="116"/>
      <c r="S59" s="115"/>
      <c r="T59" s="68"/>
      <c r="V59" s="68"/>
    </row>
    <row r="60" spans="1:26" s="68" customFormat="1" ht="31.5">
      <c r="A60" s="64" t="s">
        <v>121</v>
      </c>
      <c r="B60" s="65" t="s">
        <v>159</v>
      </c>
      <c r="C60" s="66" t="s">
        <v>314</v>
      </c>
      <c r="D60" s="39">
        <f>E60+F60</f>
        <v>160</v>
      </c>
      <c r="E60" s="39">
        <v>0</v>
      </c>
      <c r="F60" s="40">
        <f>SUM(L60:S60)</f>
        <v>160</v>
      </c>
      <c r="G60" s="40">
        <v>74</v>
      </c>
      <c r="H60" s="39">
        <v>46</v>
      </c>
      <c r="I60" s="112">
        <v>20</v>
      </c>
      <c r="J60" s="39">
        <v>0</v>
      </c>
      <c r="K60" s="39">
        <v>20</v>
      </c>
      <c r="L60" s="111"/>
      <c r="M60" s="63"/>
      <c r="N60" s="67"/>
      <c r="O60" s="63"/>
      <c r="P60" s="67"/>
      <c r="Q60" s="63"/>
      <c r="R60" s="67"/>
      <c r="S60" s="63">
        <v>160</v>
      </c>
      <c r="T60" s="68">
        <f t="shared" si="5"/>
        <v>160</v>
      </c>
      <c r="V60" s="68">
        <f>F60-T60</f>
        <v>0</v>
      </c>
      <c r="Z60" s="68">
        <v>160</v>
      </c>
    </row>
    <row r="61" spans="1:26" s="68" customFormat="1">
      <c r="A61" s="117" t="s">
        <v>91</v>
      </c>
      <c r="B61" s="118" t="s">
        <v>13</v>
      </c>
      <c r="C61" s="119" t="s">
        <v>39</v>
      </c>
      <c r="D61" s="121">
        <v>36</v>
      </c>
      <c r="E61" s="121">
        <v>0</v>
      </c>
      <c r="F61" s="120">
        <v>36</v>
      </c>
      <c r="G61" s="120">
        <v>0</v>
      </c>
      <c r="H61" s="121">
        <v>0</v>
      </c>
      <c r="I61" s="122">
        <v>0</v>
      </c>
      <c r="J61" s="121">
        <v>36</v>
      </c>
      <c r="K61" s="121">
        <v>0</v>
      </c>
      <c r="L61" s="123"/>
      <c r="M61" s="124"/>
      <c r="N61" s="125"/>
      <c r="O61" s="124"/>
      <c r="P61" s="125"/>
      <c r="Q61" s="124"/>
      <c r="R61" s="125"/>
      <c r="S61" s="124">
        <v>36</v>
      </c>
      <c r="T61" s="68">
        <f t="shared" si="5"/>
        <v>36</v>
      </c>
      <c r="V61" s="68">
        <f>F61-T61</f>
        <v>0</v>
      </c>
    </row>
    <row r="62" spans="1:26" s="68" customFormat="1">
      <c r="A62" s="126" t="s">
        <v>92</v>
      </c>
      <c r="B62" s="127" t="s">
        <v>14</v>
      </c>
      <c r="C62" s="128" t="s">
        <v>39</v>
      </c>
      <c r="D62" s="130">
        <v>108</v>
      </c>
      <c r="E62" s="130">
        <v>0</v>
      </c>
      <c r="F62" s="130">
        <v>108</v>
      </c>
      <c r="G62" s="130">
        <v>0</v>
      </c>
      <c r="H62" s="130">
        <v>0</v>
      </c>
      <c r="I62" s="136">
        <v>0</v>
      </c>
      <c r="J62" s="137">
        <v>108</v>
      </c>
      <c r="K62" s="137">
        <v>0</v>
      </c>
      <c r="L62" s="138"/>
      <c r="M62" s="139"/>
      <c r="N62" s="140"/>
      <c r="O62" s="139"/>
      <c r="P62" s="140"/>
      <c r="Q62" s="133"/>
      <c r="R62" s="140"/>
      <c r="S62" s="139">
        <v>108</v>
      </c>
      <c r="T62" s="68">
        <f t="shared" si="5"/>
        <v>108</v>
      </c>
      <c r="V62" s="68">
        <f>F62-T62</f>
        <v>0</v>
      </c>
    </row>
    <row r="63" spans="1:26" s="36" customFormat="1" ht="47.25">
      <c r="A63" s="99" t="s">
        <v>93</v>
      </c>
      <c r="B63" s="100" t="s">
        <v>95</v>
      </c>
      <c r="C63" s="113" t="s">
        <v>362</v>
      </c>
      <c r="D63" s="101">
        <f>SUM(D64:D67)</f>
        <v>472</v>
      </c>
      <c r="E63" s="101">
        <f>SUM(E64:E67)</f>
        <v>0</v>
      </c>
      <c r="F63" s="101">
        <f>SUM(F64:F67)</f>
        <v>472</v>
      </c>
      <c r="G63" s="101">
        <f t="shared" ref="G63:K63" si="21">SUM(G64:G67)</f>
        <v>94</v>
      </c>
      <c r="H63" s="101">
        <f t="shared" si="21"/>
        <v>90</v>
      </c>
      <c r="I63" s="101">
        <f t="shared" si="21"/>
        <v>0</v>
      </c>
      <c r="J63" s="101">
        <f t="shared" si="21"/>
        <v>288</v>
      </c>
      <c r="K63" s="101">
        <f t="shared" si="21"/>
        <v>0</v>
      </c>
      <c r="L63" s="114"/>
      <c r="M63" s="115"/>
      <c r="N63" s="116"/>
      <c r="O63" s="115"/>
      <c r="P63" s="116"/>
      <c r="Q63" s="115"/>
      <c r="R63" s="116"/>
      <c r="S63" s="115"/>
      <c r="T63" s="68"/>
      <c r="V63" s="68"/>
    </row>
    <row r="64" spans="1:26" s="68" customFormat="1" ht="47.25">
      <c r="A64" s="64" t="s">
        <v>94</v>
      </c>
      <c r="B64" s="65" t="s">
        <v>308</v>
      </c>
      <c r="C64" s="66" t="s">
        <v>357</v>
      </c>
      <c r="D64" s="39">
        <f>E64+F64</f>
        <v>112</v>
      </c>
      <c r="E64" s="39">
        <v>0</v>
      </c>
      <c r="F64" s="40">
        <f>SUM(L64:S64)</f>
        <v>112</v>
      </c>
      <c r="G64" s="40">
        <v>70</v>
      </c>
      <c r="H64" s="39">
        <v>42</v>
      </c>
      <c r="I64" s="112">
        <v>0</v>
      </c>
      <c r="J64" s="39">
        <v>0</v>
      </c>
      <c r="K64" s="39">
        <v>0</v>
      </c>
      <c r="L64" s="111"/>
      <c r="M64" s="63"/>
      <c r="N64" s="67"/>
      <c r="O64" s="63"/>
      <c r="P64" s="67">
        <v>40</v>
      </c>
      <c r="Q64" s="63">
        <v>72</v>
      </c>
      <c r="R64" s="67"/>
      <c r="S64" s="63"/>
      <c r="T64" s="68">
        <f t="shared" si="5"/>
        <v>112</v>
      </c>
      <c r="V64" s="68">
        <f>F64-T64</f>
        <v>0</v>
      </c>
      <c r="Z64" s="68">
        <v>102</v>
      </c>
    </row>
    <row r="65" spans="1:26" s="68" customFormat="1" ht="47.25">
      <c r="A65" s="64" t="s">
        <v>166</v>
      </c>
      <c r="B65" s="65" t="s">
        <v>245</v>
      </c>
      <c r="C65" s="66" t="s">
        <v>39</v>
      </c>
      <c r="D65" s="39">
        <f>E65+F65</f>
        <v>72</v>
      </c>
      <c r="E65" s="39">
        <v>0</v>
      </c>
      <c r="F65" s="40">
        <f>SUM(L65:S65)</f>
        <v>72</v>
      </c>
      <c r="G65" s="40">
        <v>24</v>
      </c>
      <c r="H65" s="39">
        <v>48</v>
      </c>
      <c r="I65" s="112">
        <v>0</v>
      </c>
      <c r="J65" s="39">
        <v>0</v>
      </c>
      <c r="K65" s="39">
        <v>0</v>
      </c>
      <c r="L65" s="111"/>
      <c r="M65" s="63"/>
      <c r="N65" s="67"/>
      <c r="O65" s="63"/>
      <c r="P65" s="67">
        <v>72</v>
      </c>
      <c r="Q65" s="63"/>
      <c r="R65" s="67"/>
      <c r="S65" s="63"/>
      <c r="Z65" s="68">
        <v>72</v>
      </c>
    </row>
    <row r="66" spans="1:26" s="68" customFormat="1">
      <c r="A66" s="117" t="s">
        <v>167</v>
      </c>
      <c r="B66" s="118" t="s">
        <v>13</v>
      </c>
      <c r="C66" s="119" t="s">
        <v>162</v>
      </c>
      <c r="D66" s="120">
        <f>F66</f>
        <v>180</v>
      </c>
      <c r="E66" s="120">
        <v>0</v>
      </c>
      <c r="F66" s="120">
        <f>J66</f>
        <v>180</v>
      </c>
      <c r="G66" s="120">
        <v>0</v>
      </c>
      <c r="H66" s="121">
        <v>0</v>
      </c>
      <c r="I66" s="122">
        <v>0</v>
      </c>
      <c r="J66" s="121">
        <f>SUM(P66:Q66)</f>
        <v>180</v>
      </c>
      <c r="K66" s="121">
        <v>0</v>
      </c>
      <c r="L66" s="123"/>
      <c r="M66" s="124"/>
      <c r="N66" s="125"/>
      <c r="O66" s="124"/>
      <c r="P66" s="125">
        <v>144</v>
      </c>
      <c r="Q66" s="124">
        <v>36</v>
      </c>
      <c r="R66" s="125"/>
      <c r="S66" s="124"/>
      <c r="T66" s="68">
        <f t="shared" si="5"/>
        <v>180</v>
      </c>
      <c r="V66" s="68">
        <f>F66-T66</f>
        <v>0</v>
      </c>
    </row>
    <row r="67" spans="1:26" s="68" customFormat="1">
      <c r="A67" s="126" t="s">
        <v>168</v>
      </c>
      <c r="B67" s="127" t="s">
        <v>14</v>
      </c>
      <c r="C67" s="128" t="s">
        <v>39</v>
      </c>
      <c r="D67" s="129">
        <f>F67</f>
        <v>108</v>
      </c>
      <c r="E67" s="129">
        <v>0</v>
      </c>
      <c r="F67" s="129">
        <f>J67</f>
        <v>108</v>
      </c>
      <c r="G67" s="129">
        <v>0</v>
      </c>
      <c r="H67" s="130">
        <v>0</v>
      </c>
      <c r="I67" s="131">
        <v>0</v>
      </c>
      <c r="J67" s="130">
        <f>SUM(P67:Q67)</f>
        <v>108</v>
      </c>
      <c r="K67" s="130">
        <v>0</v>
      </c>
      <c r="L67" s="132"/>
      <c r="M67" s="133"/>
      <c r="N67" s="134"/>
      <c r="O67" s="133"/>
      <c r="P67" s="134"/>
      <c r="Q67" s="133">
        <v>108</v>
      </c>
      <c r="R67" s="134"/>
      <c r="S67" s="133"/>
      <c r="T67" s="68">
        <f t="shared" si="5"/>
        <v>108</v>
      </c>
      <c r="V67" s="68">
        <f>F67-T67</f>
        <v>0</v>
      </c>
    </row>
    <row r="68" spans="1:26" s="36" customFormat="1">
      <c r="A68" s="35"/>
      <c r="B68" s="148" t="s">
        <v>25</v>
      </c>
      <c r="C68" s="149" t="s">
        <v>365</v>
      </c>
      <c r="D68" s="150">
        <f>D8+D21+D28+D32+D47</f>
        <v>5328</v>
      </c>
      <c r="E68" s="150">
        <f t="shared" ref="E68:K68" si="22">E8+E21+E28+E32+E47</f>
        <v>22</v>
      </c>
      <c r="F68" s="150">
        <f t="shared" si="22"/>
        <v>5286</v>
      </c>
      <c r="G68" s="150">
        <f t="shared" si="22"/>
        <v>2470</v>
      </c>
      <c r="H68" s="150">
        <f t="shared" si="22"/>
        <v>1616</v>
      </c>
      <c r="I68" s="150">
        <f t="shared" si="22"/>
        <v>60</v>
      </c>
      <c r="J68" s="150">
        <f t="shared" si="22"/>
        <v>900</v>
      </c>
      <c r="K68" s="150">
        <f t="shared" si="22"/>
        <v>260</v>
      </c>
      <c r="L68" s="151">
        <f>SUM(L8:L66)</f>
        <v>576</v>
      </c>
      <c r="M68" s="152">
        <f t="shared" ref="M68:S68" si="23">SUM(M8:M66)</f>
        <v>806</v>
      </c>
      <c r="N68" s="153">
        <f t="shared" si="23"/>
        <v>612</v>
      </c>
      <c r="O68" s="152">
        <f t="shared" si="23"/>
        <v>828</v>
      </c>
      <c r="P68" s="153">
        <f t="shared" si="23"/>
        <v>576</v>
      </c>
      <c r="Q68" s="152">
        <f t="shared" si="23"/>
        <v>756</v>
      </c>
      <c r="R68" s="153">
        <f t="shared" si="23"/>
        <v>610</v>
      </c>
      <c r="S68" s="152">
        <f t="shared" si="23"/>
        <v>434</v>
      </c>
    </row>
    <row r="69" spans="1:26" s="36" customFormat="1" hidden="1">
      <c r="A69" s="35"/>
      <c r="B69" s="148" t="s">
        <v>135</v>
      </c>
      <c r="C69" s="150"/>
      <c r="D69" s="150">
        <v>7542</v>
      </c>
      <c r="E69" s="150">
        <v>2214</v>
      </c>
      <c r="F69" s="150">
        <v>5328</v>
      </c>
      <c r="G69" s="150"/>
      <c r="H69" s="150"/>
      <c r="I69" s="154"/>
      <c r="J69" s="150"/>
      <c r="K69" s="150"/>
      <c r="L69" s="151">
        <v>612</v>
      </c>
      <c r="M69" s="152">
        <v>792</v>
      </c>
      <c r="N69" s="153">
        <v>612</v>
      </c>
      <c r="O69" s="152">
        <v>828</v>
      </c>
      <c r="P69" s="153">
        <v>612</v>
      </c>
      <c r="Q69" s="152">
        <v>828</v>
      </c>
      <c r="R69" s="153">
        <v>612</v>
      </c>
      <c r="S69" s="152">
        <v>432</v>
      </c>
    </row>
    <row r="70" spans="1:26" s="36" customFormat="1" ht="31.5">
      <c r="A70" s="35" t="s">
        <v>128</v>
      </c>
      <c r="B70" s="155" t="s">
        <v>122</v>
      </c>
      <c r="C70" s="156"/>
      <c r="D70" s="156">
        <v>144</v>
      </c>
      <c r="E70" s="156"/>
      <c r="F70" s="156"/>
      <c r="G70" s="156"/>
      <c r="H70" s="157"/>
      <c r="I70" s="158"/>
      <c r="J70" s="157"/>
      <c r="K70" s="157"/>
      <c r="L70" s="159"/>
      <c r="M70" s="160"/>
      <c r="N70" s="161"/>
      <c r="O70" s="162"/>
      <c r="P70" s="161"/>
      <c r="Q70" s="162"/>
      <c r="R70" s="161"/>
      <c r="S70" s="163" t="s">
        <v>125</v>
      </c>
    </row>
    <row r="71" spans="1:26" s="36" customFormat="1">
      <c r="A71" s="35" t="s">
        <v>123</v>
      </c>
      <c r="B71" s="155" t="s">
        <v>15</v>
      </c>
      <c r="C71" s="156"/>
      <c r="D71" s="156">
        <v>252</v>
      </c>
      <c r="E71" s="156"/>
      <c r="F71" s="156"/>
      <c r="G71" s="156"/>
      <c r="H71" s="156"/>
      <c r="I71" s="164"/>
      <c r="J71" s="156"/>
      <c r="K71" s="156"/>
      <c r="L71" s="165" t="s">
        <v>363</v>
      </c>
      <c r="M71" s="166" t="s">
        <v>363</v>
      </c>
      <c r="N71" s="167"/>
      <c r="O71" s="166" t="s">
        <v>363</v>
      </c>
      <c r="P71" s="167" t="s">
        <v>363</v>
      </c>
      <c r="Q71" s="166" t="s">
        <v>363</v>
      </c>
      <c r="R71" s="167" t="s">
        <v>363</v>
      </c>
      <c r="S71" s="166" t="s">
        <v>363</v>
      </c>
      <c r="T71" s="36" t="s">
        <v>133</v>
      </c>
      <c r="Z71" s="36" t="s">
        <v>160</v>
      </c>
    </row>
    <row r="72" spans="1:26" s="36" customFormat="1" ht="31.5">
      <c r="A72" s="88" t="s">
        <v>127</v>
      </c>
      <c r="B72" s="168" t="s">
        <v>16</v>
      </c>
      <c r="C72" s="169"/>
      <c r="D72" s="169">
        <v>216</v>
      </c>
      <c r="E72" s="170"/>
      <c r="F72" s="170"/>
      <c r="G72" s="170"/>
      <c r="H72" s="170"/>
      <c r="I72" s="171"/>
      <c r="J72" s="170"/>
      <c r="K72" s="170"/>
      <c r="L72" s="172"/>
      <c r="M72" s="173"/>
      <c r="N72" s="174"/>
      <c r="O72" s="175"/>
      <c r="P72" s="174"/>
      <c r="Q72" s="175"/>
      <c r="R72" s="174"/>
      <c r="S72" s="176" t="s">
        <v>126</v>
      </c>
    </row>
    <row r="73" spans="1:26" s="36" customFormat="1" ht="31.5">
      <c r="A73" s="35" t="s">
        <v>129</v>
      </c>
      <c r="B73" s="155" t="s">
        <v>130</v>
      </c>
      <c r="C73" s="156"/>
      <c r="D73" s="156">
        <v>144</v>
      </c>
      <c r="E73" s="157"/>
      <c r="F73" s="157"/>
      <c r="G73" s="157"/>
      <c r="H73" s="157"/>
      <c r="I73" s="158"/>
      <c r="J73" s="157"/>
      <c r="K73" s="157"/>
      <c r="L73" s="159"/>
      <c r="M73" s="160"/>
      <c r="N73" s="161"/>
      <c r="O73" s="162"/>
      <c r="P73" s="161"/>
      <c r="Q73" s="162"/>
      <c r="R73" s="161"/>
      <c r="S73" s="163" t="s">
        <v>125</v>
      </c>
    </row>
    <row r="74" spans="1:26" s="36" customFormat="1" ht="31.5">
      <c r="A74" s="177" t="s">
        <v>131</v>
      </c>
      <c r="B74" s="178" t="s">
        <v>132</v>
      </c>
      <c r="C74" s="179"/>
      <c r="D74" s="179">
        <v>72</v>
      </c>
      <c r="E74" s="180"/>
      <c r="F74" s="157"/>
      <c r="G74" s="157"/>
      <c r="H74" s="157"/>
      <c r="I74" s="158"/>
      <c r="J74" s="157"/>
      <c r="K74" s="157"/>
      <c r="L74" s="159"/>
      <c r="M74" s="160"/>
      <c r="N74" s="161"/>
      <c r="O74" s="162"/>
      <c r="P74" s="161"/>
      <c r="Q74" s="162"/>
      <c r="R74" s="161"/>
      <c r="S74" s="163" t="s">
        <v>124</v>
      </c>
    </row>
    <row r="75" spans="1:26" s="68" customFormat="1" ht="15.75" customHeight="1">
      <c r="A75" s="251" t="s">
        <v>371</v>
      </c>
      <c r="B75" s="252"/>
      <c r="C75" s="252"/>
      <c r="D75" s="252"/>
      <c r="E75" s="253"/>
      <c r="F75" s="254" t="s">
        <v>25</v>
      </c>
      <c r="G75" s="181"/>
      <c r="H75" s="237" t="s">
        <v>96</v>
      </c>
      <c r="I75" s="238"/>
      <c r="J75" s="238"/>
      <c r="K75" s="239"/>
      <c r="L75" s="182">
        <f t="shared" ref="L75:S75" si="24">L68-L76-L77</f>
        <v>576</v>
      </c>
      <c r="M75" s="183">
        <f t="shared" si="24"/>
        <v>806</v>
      </c>
      <c r="N75" s="184">
        <f t="shared" si="24"/>
        <v>612</v>
      </c>
      <c r="O75" s="183">
        <f t="shared" si="24"/>
        <v>684</v>
      </c>
      <c r="P75" s="184">
        <f t="shared" si="24"/>
        <v>432</v>
      </c>
      <c r="Q75" s="183">
        <f t="shared" si="24"/>
        <v>468</v>
      </c>
      <c r="R75" s="184">
        <f t="shared" si="24"/>
        <v>430</v>
      </c>
      <c r="S75" s="183">
        <f t="shared" si="24"/>
        <v>290</v>
      </c>
    </row>
    <row r="76" spans="1:26" s="68" customFormat="1" ht="15.75" customHeight="1">
      <c r="A76" s="270" t="s">
        <v>366</v>
      </c>
      <c r="B76" s="271"/>
      <c r="C76" s="271"/>
      <c r="D76" s="271"/>
      <c r="E76" s="272"/>
      <c r="F76" s="255"/>
      <c r="G76" s="185"/>
      <c r="H76" s="237" t="s">
        <v>97</v>
      </c>
      <c r="I76" s="238"/>
      <c r="J76" s="238"/>
      <c r="K76" s="239"/>
      <c r="L76" s="186">
        <v>0</v>
      </c>
      <c r="M76" s="183">
        <v>0</v>
      </c>
      <c r="N76" s="187">
        <f t="shared" ref="N76:P76" si="25">N52+N57+N61+N66</f>
        <v>0</v>
      </c>
      <c r="O76" s="183">
        <f t="shared" si="25"/>
        <v>144</v>
      </c>
      <c r="P76" s="187">
        <f t="shared" si="25"/>
        <v>144</v>
      </c>
      <c r="Q76" s="183">
        <f t="shared" ref="Q76:S77" si="26">Q52+Q57+Q61+Q66</f>
        <v>144</v>
      </c>
      <c r="R76" s="184">
        <f t="shared" si="26"/>
        <v>0</v>
      </c>
      <c r="S76" s="183">
        <f t="shared" si="26"/>
        <v>36</v>
      </c>
      <c r="T76" s="68" t="e">
        <f>D52+D57+D61+#REF!+D66</f>
        <v>#REF!</v>
      </c>
      <c r="U76" s="68" t="e">
        <f>T76+T77</f>
        <v>#REF!</v>
      </c>
      <c r="V76" s="68" t="e">
        <f>864-T76-T77</f>
        <v>#REF!</v>
      </c>
      <c r="W76" s="269" t="s">
        <v>313</v>
      </c>
      <c r="Z76" s="266">
        <v>900</v>
      </c>
    </row>
    <row r="77" spans="1:26" s="68" customFormat="1" ht="15.75" customHeight="1">
      <c r="A77" s="270"/>
      <c r="B77" s="271"/>
      <c r="C77" s="271"/>
      <c r="D77" s="271"/>
      <c r="E77" s="272"/>
      <c r="F77" s="255"/>
      <c r="G77" s="185"/>
      <c r="H77" s="237" t="s">
        <v>369</v>
      </c>
      <c r="I77" s="238"/>
      <c r="J77" s="238"/>
      <c r="K77" s="239"/>
      <c r="L77" s="186">
        <v>0</v>
      </c>
      <c r="M77" s="183">
        <v>0</v>
      </c>
      <c r="N77" s="187">
        <f t="shared" ref="N77:P77" si="27">N53+N58+N62+N67</f>
        <v>0</v>
      </c>
      <c r="O77" s="183">
        <f t="shared" si="27"/>
        <v>0</v>
      </c>
      <c r="P77" s="187">
        <f t="shared" si="27"/>
        <v>0</v>
      </c>
      <c r="Q77" s="183">
        <f t="shared" si="26"/>
        <v>144</v>
      </c>
      <c r="R77" s="184">
        <f t="shared" si="26"/>
        <v>180</v>
      </c>
      <c r="S77" s="183">
        <f t="shared" si="26"/>
        <v>108</v>
      </c>
      <c r="T77" s="68" t="e">
        <f>D53+D58+D62+#REF!+D67</f>
        <v>#REF!</v>
      </c>
      <c r="W77" s="269"/>
      <c r="Z77" s="266"/>
    </row>
    <row r="78" spans="1:26" s="68" customFormat="1" ht="15.75" customHeight="1">
      <c r="A78" s="270"/>
      <c r="B78" s="271"/>
      <c r="C78" s="271"/>
      <c r="D78" s="271"/>
      <c r="E78" s="272"/>
      <c r="F78" s="255"/>
      <c r="G78" s="185"/>
      <c r="H78" s="237" t="s">
        <v>370</v>
      </c>
      <c r="I78" s="238"/>
      <c r="J78" s="238"/>
      <c r="K78" s="239"/>
      <c r="L78" s="186">
        <v>0</v>
      </c>
      <c r="M78" s="183">
        <v>0</v>
      </c>
      <c r="N78" s="184">
        <v>0</v>
      </c>
      <c r="O78" s="183">
        <v>0</v>
      </c>
      <c r="P78" s="184">
        <v>0</v>
      </c>
      <c r="Q78" s="183">
        <v>0</v>
      </c>
      <c r="R78" s="184">
        <v>0</v>
      </c>
      <c r="S78" s="183">
        <v>144</v>
      </c>
      <c r="T78" s="68">
        <f>S78</f>
        <v>144</v>
      </c>
    </row>
    <row r="79" spans="1:26" s="68" customFormat="1" ht="15.75" customHeight="1">
      <c r="A79" s="270"/>
      <c r="B79" s="271"/>
      <c r="C79" s="271"/>
      <c r="D79" s="271"/>
      <c r="E79" s="272"/>
      <c r="F79" s="255"/>
      <c r="G79" s="185"/>
      <c r="H79" s="237" t="s">
        <v>368</v>
      </c>
      <c r="I79" s="238"/>
      <c r="J79" s="238"/>
      <c r="K79" s="239"/>
      <c r="L79" s="188">
        <v>1</v>
      </c>
      <c r="M79" s="189">
        <v>2</v>
      </c>
      <c r="N79" s="190">
        <v>0</v>
      </c>
      <c r="O79" s="189">
        <v>3</v>
      </c>
      <c r="P79" s="190">
        <v>1</v>
      </c>
      <c r="Q79" s="189">
        <v>2</v>
      </c>
      <c r="R79" s="190">
        <v>1</v>
      </c>
      <c r="S79" s="189">
        <v>1</v>
      </c>
    </row>
    <row r="80" spans="1:26" s="68" customFormat="1" ht="15.75" customHeight="1">
      <c r="A80" s="267" t="s">
        <v>319</v>
      </c>
      <c r="B80" s="268"/>
      <c r="C80" s="268"/>
      <c r="D80" s="268"/>
      <c r="E80" s="191"/>
      <c r="F80" s="255"/>
      <c r="G80" s="185"/>
      <c r="H80" s="237" t="s">
        <v>367</v>
      </c>
      <c r="I80" s="238"/>
      <c r="J80" s="238"/>
      <c r="K80" s="239"/>
      <c r="L80" s="186">
        <v>4</v>
      </c>
      <c r="M80" s="183">
        <v>6</v>
      </c>
      <c r="N80" s="184">
        <v>4</v>
      </c>
      <c r="O80" s="183">
        <v>4</v>
      </c>
      <c r="P80" s="184">
        <v>2</v>
      </c>
      <c r="Q80" s="183">
        <v>6</v>
      </c>
      <c r="R80" s="184">
        <v>3</v>
      </c>
      <c r="S80" s="183">
        <v>5</v>
      </c>
    </row>
    <row r="81" spans="1:19" s="68" customFormat="1" ht="16.5" thickBot="1">
      <c r="A81" s="192" t="s">
        <v>318</v>
      </c>
      <c r="B81" s="193"/>
      <c r="C81" s="193"/>
      <c r="D81" s="193"/>
      <c r="E81" s="194"/>
      <c r="F81" s="256"/>
      <c r="G81" s="195"/>
      <c r="H81" s="237" t="s">
        <v>98</v>
      </c>
      <c r="I81" s="238"/>
      <c r="J81" s="238"/>
      <c r="K81" s="239"/>
      <c r="L81" s="196">
        <v>0</v>
      </c>
      <c r="M81" s="197">
        <v>0</v>
      </c>
      <c r="N81" s="198">
        <v>1</v>
      </c>
      <c r="O81" s="197">
        <v>1</v>
      </c>
      <c r="P81" s="198">
        <v>1</v>
      </c>
      <c r="Q81" s="197">
        <v>1</v>
      </c>
      <c r="R81" s="198">
        <v>1</v>
      </c>
      <c r="S81" s="197">
        <v>0</v>
      </c>
    </row>
    <row r="84" spans="1:19" ht="31.5">
      <c r="B84" s="23" t="s">
        <v>143</v>
      </c>
      <c r="C84" s="42">
        <f>(H68+I68+144-H8)/(F68+144-F8)*100</f>
        <v>36.808300395256914</v>
      </c>
      <c r="O84" s="44" t="s">
        <v>164</v>
      </c>
      <c r="Q84" s="44" t="s">
        <v>164</v>
      </c>
    </row>
    <row r="103" spans="1:1" ht="18.75">
      <c r="A103" s="323" t="s">
        <v>387</v>
      </c>
    </row>
  </sheetData>
  <mergeCells count="30">
    <mergeCell ref="Z76:Z77"/>
    <mergeCell ref="A80:D80"/>
    <mergeCell ref="W76:W77"/>
    <mergeCell ref="A76:E79"/>
    <mergeCell ref="H76:K76"/>
    <mergeCell ref="H77:K77"/>
    <mergeCell ref="H78:K78"/>
    <mergeCell ref="H79:K79"/>
    <mergeCell ref="H80:K80"/>
    <mergeCell ref="A1:U1"/>
    <mergeCell ref="R4:S4"/>
    <mergeCell ref="F5:F6"/>
    <mergeCell ref="A3:A6"/>
    <mergeCell ref="B3:B6"/>
    <mergeCell ref="C3:C6"/>
    <mergeCell ref="L3:S3"/>
    <mergeCell ref="P4:Q4"/>
    <mergeCell ref="E4:E6"/>
    <mergeCell ref="L4:M4"/>
    <mergeCell ref="N4:O4"/>
    <mergeCell ref="H75:K75"/>
    <mergeCell ref="D3:D6"/>
    <mergeCell ref="G5:I5"/>
    <mergeCell ref="E3:K3"/>
    <mergeCell ref="F4:K4"/>
    <mergeCell ref="J5:J6"/>
    <mergeCell ref="K5:K6"/>
    <mergeCell ref="A75:E75"/>
    <mergeCell ref="F75:F81"/>
    <mergeCell ref="H81:K81"/>
  </mergeCells>
  <pageMargins left="0.23622047244094491" right="0.19685039370078741" top="0.74803149606299213" bottom="0.35433070866141736" header="0.31496062992125984" footer="0.31496062992125984"/>
  <pageSetup paperSize="9" scale="67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0"/>
  <sheetViews>
    <sheetView tabSelected="1" view="pageBreakPreview" topLeftCell="A75" zoomScale="90" zoomScaleNormal="100" zoomScaleSheetLayoutView="90" workbookViewId="0">
      <selection activeCell="W90" sqref="W90"/>
    </sheetView>
  </sheetViews>
  <sheetFormatPr defaultRowHeight="15"/>
  <cols>
    <col min="1" max="1" width="11.140625" customWidth="1"/>
    <col min="2" max="2" width="47.85546875" customWidth="1"/>
    <col min="8" max="10" width="0" hidden="1" customWidth="1"/>
  </cols>
  <sheetData>
    <row r="1" spans="1:5" ht="18.75">
      <c r="A1" s="296" t="s">
        <v>302</v>
      </c>
      <c r="B1" s="296"/>
      <c r="C1" s="296"/>
      <c r="D1" s="296"/>
      <c r="E1" s="296"/>
    </row>
    <row r="2" spans="1:5" ht="18.75">
      <c r="A2" s="84" t="s">
        <v>221</v>
      </c>
      <c r="B2" s="297" t="s">
        <v>222</v>
      </c>
      <c r="C2" s="297"/>
      <c r="D2" s="297"/>
      <c r="E2" s="297"/>
    </row>
    <row r="3" spans="1:5" ht="18.75">
      <c r="A3" s="85"/>
      <c r="B3" s="287" t="s">
        <v>223</v>
      </c>
      <c r="C3" s="287"/>
      <c r="D3" s="287"/>
      <c r="E3" s="287"/>
    </row>
    <row r="4" spans="1:5" ht="18.75">
      <c r="A4" s="86" t="s">
        <v>224</v>
      </c>
      <c r="B4" s="286" t="s">
        <v>304</v>
      </c>
      <c r="C4" s="286"/>
      <c r="D4" s="286"/>
      <c r="E4" s="286"/>
    </row>
    <row r="5" spans="1:5" ht="18.75">
      <c r="A5" s="86" t="s">
        <v>260</v>
      </c>
      <c r="B5" s="286" t="s">
        <v>229</v>
      </c>
      <c r="C5" s="286"/>
      <c r="D5" s="286"/>
      <c r="E5" s="286"/>
    </row>
    <row r="6" spans="1:5" ht="18.75">
      <c r="A6" s="86" t="s">
        <v>226</v>
      </c>
      <c r="B6" s="286" t="s">
        <v>246</v>
      </c>
      <c r="C6" s="286"/>
      <c r="D6" s="286"/>
      <c r="E6" s="286"/>
    </row>
    <row r="7" spans="1:5" ht="18.75">
      <c r="A7" s="86" t="s">
        <v>227</v>
      </c>
      <c r="B7" s="286" t="s">
        <v>247</v>
      </c>
      <c r="C7" s="286"/>
      <c r="D7" s="286"/>
      <c r="E7" s="286"/>
    </row>
    <row r="8" spans="1:5" ht="18.75">
      <c r="A8" s="86" t="s">
        <v>228</v>
      </c>
      <c r="B8" s="286" t="s">
        <v>248</v>
      </c>
      <c r="C8" s="286"/>
      <c r="D8" s="286"/>
      <c r="E8" s="286"/>
    </row>
    <row r="9" spans="1:5" ht="18.75">
      <c r="A9" s="86" t="s">
        <v>230</v>
      </c>
      <c r="B9" s="286" t="s">
        <v>249</v>
      </c>
      <c r="C9" s="286"/>
      <c r="D9" s="286"/>
      <c r="E9" s="286"/>
    </row>
    <row r="10" spans="1:5" ht="39" customHeight="1">
      <c r="A10" s="86" t="s">
        <v>231</v>
      </c>
      <c r="B10" s="286" t="s">
        <v>250</v>
      </c>
      <c r="C10" s="286"/>
      <c r="D10" s="286"/>
      <c r="E10" s="286"/>
    </row>
    <row r="11" spans="1:5" ht="21" customHeight="1">
      <c r="A11" s="86" t="s">
        <v>232</v>
      </c>
      <c r="B11" s="286" t="s">
        <v>251</v>
      </c>
      <c r="C11" s="286"/>
      <c r="D11" s="286"/>
      <c r="E11" s="286"/>
    </row>
    <row r="12" spans="1:5" ht="21" customHeight="1">
      <c r="A12" s="86" t="s">
        <v>233</v>
      </c>
      <c r="B12" s="286" t="s">
        <v>252</v>
      </c>
      <c r="C12" s="286"/>
      <c r="D12" s="286"/>
      <c r="E12" s="286"/>
    </row>
    <row r="13" spans="1:5" ht="21" customHeight="1">
      <c r="A13" s="86" t="s">
        <v>234</v>
      </c>
      <c r="B13" s="286" t="s">
        <v>253</v>
      </c>
      <c r="C13" s="286"/>
      <c r="D13" s="286"/>
      <c r="E13" s="286"/>
    </row>
    <row r="14" spans="1:5" ht="37.5" customHeight="1">
      <c r="A14" s="86" t="s">
        <v>235</v>
      </c>
      <c r="B14" s="286" t="s">
        <v>254</v>
      </c>
      <c r="C14" s="286"/>
      <c r="D14" s="286"/>
      <c r="E14" s="286"/>
    </row>
    <row r="15" spans="1:5" ht="21" customHeight="1">
      <c r="A15" s="86" t="s">
        <v>261</v>
      </c>
      <c r="B15" s="286" t="s">
        <v>255</v>
      </c>
      <c r="C15" s="286"/>
      <c r="D15" s="286"/>
      <c r="E15" s="286"/>
    </row>
    <row r="16" spans="1:5" ht="21" customHeight="1">
      <c r="A16" s="86" t="s">
        <v>262</v>
      </c>
      <c r="B16" s="286" t="s">
        <v>256</v>
      </c>
      <c r="C16" s="286"/>
      <c r="D16" s="286"/>
      <c r="E16" s="286"/>
    </row>
    <row r="17" spans="1:5" ht="21" customHeight="1">
      <c r="A17" s="86" t="s">
        <v>263</v>
      </c>
      <c r="B17" s="286" t="s">
        <v>257</v>
      </c>
      <c r="C17" s="286"/>
      <c r="D17" s="286"/>
      <c r="E17" s="286"/>
    </row>
    <row r="18" spans="1:5" ht="21" customHeight="1">
      <c r="A18" s="86" t="s">
        <v>264</v>
      </c>
      <c r="B18" s="286" t="s">
        <v>258</v>
      </c>
      <c r="C18" s="286"/>
      <c r="D18" s="286"/>
      <c r="E18" s="286"/>
    </row>
    <row r="19" spans="1:5" ht="21" customHeight="1">
      <c r="A19" s="86" t="s">
        <v>265</v>
      </c>
      <c r="B19" s="286" t="s">
        <v>259</v>
      </c>
      <c r="C19" s="286"/>
      <c r="D19" s="286"/>
      <c r="E19" s="286"/>
    </row>
    <row r="20" spans="1:5" ht="18.75">
      <c r="A20" s="85"/>
      <c r="B20" s="287" t="s">
        <v>236</v>
      </c>
      <c r="C20" s="287"/>
      <c r="D20" s="287"/>
      <c r="E20" s="287"/>
    </row>
    <row r="21" spans="1:5" ht="18.75">
      <c r="A21" s="86" t="s">
        <v>224</v>
      </c>
      <c r="B21" s="286" t="s">
        <v>266</v>
      </c>
      <c r="C21" s="286"/>
      <c r="D21" s="286"/>
      <c r="E21" s="286"/>
    </row>
    <row r="22" spans="1:5" ht="18.75">
      <c r="A22" s="86" t="s">
        <v>225</v>
      </c>
      <c r="B22" s="286" t="s">
        <v>237</v>
      </c>
      <c r="C22" s="286"/>
      <c r="D22" s="286"/>
      <c r="E22" s="286"/>
    </row>
    <row r="23" spans="1:5" ht="18.75">
      <c r="A23" s="86" t="s">
        <v>270</v>
      </c>
      <c r="B23" s="286" t="s">
        <v>267</v>
      </c>
      <c r="C23" s="286"/>
      <c r="D23" s="286"/>
      <c r="E23" s="286"/>
    </row>
    <row r="24" spans="1:5" ht="37.5" customHeight="1">
      <c r="A24" s="86" t="s">
        <v>271</v>
      </c>
      <c r="B24" s="286" t="s">
        <v>268</v>
      </c>
      <c r="C24" s="286"/>
      <c r="D24" s="286"/>
      <c r="E24" s="286"/>
    </row>
    <row r="25" spans="1:5" ht="37.5" customHeight="1">
      <c r="A25" s="86" t="s">
        <v>272</v>
      </c>
      <c r="B25" s="286" t="s">
        <v>269</v>
      </c>
      <c r="C25" s="286"/>
      <c r="D25" s="286"/>
      <c r="E25" s="286"/>
    </row>
    <row r="26" spans="1:5" ht="18.75">
      <c r="A26" s="85"/>
      <c r="B26" s="287" t="s">
        <v>238</v>
      </c>
      <c r="C26" s="287"/>
      <c r="D26" s="287"/>
      <c r="E26" s="287"/>
    </row>
    <row r="27" spans="1:5" ht="18.75">
      <c r="A27" s="86" t="s">
        <v>224</v>
      </c>
      <c r="B27" s="286" t="s">
        <v>273</v>
      </c>
      <c r="C27" s="286"/>
      <c r="D27" s="286"/>
      <c r="E27" s="286"/>
    </row>
    <row r="28" spans="1:5" ht="18.75">
      <c r="A28" s="86" t="s">
        <v>225</v>
      </c>
      <c r="B28" s="286" t="s">
        <v>274</v>
      </c>
      <c r="C28" s="286"/>
      <c r="D28" s="286"/>
      <c r="E28" s="286"/>
    </row>
    <row r="29" spans="1:5" ht="18.75">
      <c r="A29" s="86" t="s">
        <v>270</v>
      </c>
      <c r="B29" s="286" t="s">
        <v>275</v>
      </c>
      <c r="C29" s="286"/>
      <c r="D29" s="286"/>
      <c r="E29" s="286"/>
    </row>
    <row r="30" spans="1:5" ht="18.75">
      <c r="A30" s="86" t="s">
        <v>271</v>
      </c>
      <c r="B30" s="286" t="s">
        <v>276</v>
      </c>
      <c r="C30" s="286"/>
      <c r="D30" s="286"/>
      <c r="E30" s="286"/>
    </row>
    <row r="31" spans="1:5" ht="18.75">
      <c r="A31" s="86"/>
      <c r="B31" s="287" t="s">
        <v>277</v>
      </c>
      <c r="C31" s="287"/>
      <c r="D31" s="287"/>
      <c r="E31" s="287"/>
    </row>
    <row r="32" spans="1:5" ht="18.75">
      <c r="A32" s="86" t="s">
        <v>279</v>
      </c>
      <c r="B32" s="286" t="s">
        <v>278</v>
      </c>
      <c r="C32" s="286"/>
      <c r="D32" s="286"/>
      <c r="E32" s="286"/>
    </row>
    <row r="33" spans="1:5" ht="18.75" customHeight="1">
      <c r="A33" s="85"/>
      <c r="B33" s="287" t="s">
        <v>239</v>
      </c>
      <c r="C33" s="287"/>
      <c r="D33" s="287"/>
      <c r="E33" s="287"/>
    </row>
    <row r="34" spans="1:5" ht="18.75">
      <c r="A34" s="86" t="s">
        <v>224</v>
      </c>
      <c r="B34" s="286" t="s">
        <v>240</v>
      </c>
      <c r="C34" s="286"/>
      <c r="D34" s="286"/>
      <c r="E34" s="286"/>
    </row>
    <row r="35" spans="1:5" ht="39" customHeight="1">
      <c r="A35" s="86" t="s">
        <v>225</v>
      </c>
      <c r="B35" s="286" t="s">
        <v>241</v>
      </c>
      <c r="C35" s="286"/>
      <c r="D35" s="286"/>
      <c r="E35" s="286"/>
    </row>
    <row r="36" spans="1:5" ht="18.75">
      <c r="A36" s="86" t="s">
        <v>226</v>
      </c>
      <c r="B36" s="286" t="s">
        <v>242</v>
      </c>
      <c r="C36" s="286"/>
      <c r="D36" s="286"/>
      <c r="E36" s="286"/>
    </row>
    <row r="37" spans="1:5" ht="18.75">
      <c r="A37" s="85"/>
      <c r="B37" s="287" t="s">
        <v>243</v>
      </c>
      <c r="C37" s="287"/>
      <c r="D37" s="287"/>
      <c r="E37" s="287"/>
    </row>
    <row r="38" spans="1:5" ht="18.75">
      <c r="A38" s="86" t="s">
        <v>224</v>
      </c>
      <c r="B38" s="286" t="s">
        <v>244</v>
      </c>
      <c r="C38" s="286"/>
      <c r="D38" s="286"/>
      <c r="E38" s="286"/>
    </row>
    <row r="39" spans="1:5" ht="17.25" customHeight="1">
      <c r="A39" s="86" t="s">
        <v>225</v>
      </c>
      <c r="B39" s="286" t="s">
        <v>305</v>
      </c>
      <c r="C39" s="286"/>
      <c r="D39" s="286"/>
      <c r="E39" s="286"/>
    </row>
    <row r="40" spans="1:5" hidden="1"/>
    <row r="41" spans="1:5" ht="18.75">
      <c r="A41" s="275" t="s">
        <v>303</v>
      </c>
      <c r="B41" s="275"/>
      <c r="C41" s="275"/>
      <c r="D41" s="275"/>
      <c r="E41" s="275"/>
    </row>
    <row r="42" spans="1:5" ht="246" customHeight="1">
      <c r="A42" s="273" t="s">
        <v>373</v>
      </c>
      <c r="B42" s="273"/>
      <c r="C42" s="273"/>
      <c r="D42" s="273"/>
      <c r="E42" s="273"/>
    </row>
    <row r="43" spans="1:5" ht="40.5" customHeight="1">
      <c r="A43" s="273" t="s">
        <v>280</v>
      </c>
      <c r="B43" s="273"/>
      <c r="C43" s="273"/>
      <c r="D43" s="273"/>
      <c r="E43" s="273"/>
    </row>
    <row r="44" spans="1:5" ht="19.5" customHeight="1">
      <c r="A44" s="273" t="s">
        <v>281</v>
      </c>
      <c r="B44" s="273"/>
      <c r="C44" s="273"/>
      <c r="D44" s="273"/>
      <c r="E44" s="273"/>
    </row>
    <row r="45" spans="1:5" ht="57" customHeight="1">
      <c r="A45" s="273" t="s">
        <v>282</v>
      </c>
      <c r="B45" s="273"/>
      <c r="C45" s="273"/>
      <c r="D45" s="273"/>
      <c r="E45" s="273"/>
    </row>
    <row r="46" spans="1:5" ht="77.25" customHeight="1">
      <c r="A46" s="273" t="s">
        <v>374</v>
      </c>
      <c r="B46" s="273"/>
      <c r="C46" s="273"/>
      <c r="D46" s="273"/>
      <c r="E46" s="273"/>
    </row>
    <row r="47" spans="1:5" ht="40.5" customHeight="1">
      <c r="A47" s="273" t="s">
        <v>283</v>
      </c>
      <c r="B47" s="273"/>
      <c r="C47" s="273"/>
      <c r="D47" s="273"/>
      <c r="E47" s="273"/>
    </row>
    <row r="48" spans="1:5" ht="132" hidden="1" customHeight="1">
      <c r="A48" s="285" t="s">
        <v>375</v>
      </c>
      <c r="B48" s="285"/>
      <c r="C48" s="285"/>
      <c r="D48" s="285"/>
      <c r="E48" s="285"/>
    </row>
    <row r="49" spans="1:5" ht="40.5" customHeight="1">
      <c r="A49" s="273" t="s">
        <v>306</v>
      </c>
      <c r="B49" s="273"/>
      <c r="C49" s="273"/>
      <c r="D49" s="273"/>
      <c r="E49" s="273"/>
    </row>
    <row r="50" spans="1:5" ht="111" customHeight="1">
      <c r="A50" s="273" t="s">
        <v>376</v>
      </c>
      <c r="B50" s="273"/>
      <c r="C50" s="273"/>
      <c r="D50" s="273"/>
      <c r="E50" s="273"/>
    </row>
    <row r="51" spans="1:5" ht="99.75" customHeight="1">
      <c r="A51" s="273" t="s">
        <v>377</v>
      </c>
      <c r="B51" s="273"/>
      <c r="C51" s="273"/>
      <c r="D51" s="273"/>
      <c r="E51" s="273"/>
    </row>
    <row r="52" spans="1:5" ht="75" customHeight="1">
      <c r="A52" s="273" t="s">
        <v>378</v>
      </c>
      <c r="B52" s="273"/>
      <c r="C52" s="273"/>
      <c r="D52" s="273"/>
      <c r="E52" s="273"/>
    </row>
    <row r="53" spans="1:5" ht="72.75" customHeight="1">
      <c r="A53" s="273" t="s">
        <v>317</v>
      </c>
      <c r="B53" s="273"/>
      <c r="C53" s="273"/>
      <c r="D53" s="273"/>
      <c r="E53" s="273"/>
    </row>
    <row r="54" spans="1:5" ht="42" hidden="1" customHeight="1">
      <c r="A54" s="273" t="s">
        <v>284</v>
      </c>
      <c r="B54" s="273"/>
      <c r="C54" s="273"/>
      <c r="D54" s="273"/>
      <c r="E54" s="273"/>
    </row>
    <row r="55" spans="1:5" ht="75" customHeight="1">
      <c r="A55" s="273" t="s">
        <v>285</v>
      </c>
      <c r="B55" s="273"/>
      <c r="C55" s="273"/>
      <c r="D55" s="273"/>
      <c r="E55" s="273"/>
    </row>
    <row r="56" spans="1:5" ht="60.75" customHeight="1">
      <c r="A56" s="273" t="s">
        <v>286</v>
      </c>
      <c r="B56" s="273"/>
      <c r="C56" s="273"/>
      <c r="D56" s="273"/>
      <c r="E56" s="273"/>
    </row>
    <row r="57" spans="1:5" ht="18.75">
      <c r="A57" s="283" t="s">
        <v>34</v>
      </c>
      <c r="B57" s="284"/>
      <c r="C57" s="284"/>
      <c r="D57" s="284"/>
      <c r="E57" s="284"/>
    </row>
    <row r="58" spans="1:5" ht="168.75" customHeight="1">
      <c r="A58" s="285" t="s">
        <v>307</v>
      </c>
      <c r="B58" s="285"/>
      <c r="C58" s="285"/>
      <c r="D58" s="285"/>
      <c r="E58" s="285"/>
    </row>
    <row r="59" spans="1:5" ht="75.75" customHeight="1">
      <c r="A59" s="273" t="s">
        <v>289</v>
      </c>
      <c r="B59" s="273"/>
      <c r="C59" s="273"/>
      <c r="D59" s="273"/>
      <c r="E59" s="273"/>
    </row>
    <row r="60" spans="1:5" ht="21" customHeight="1">
      <c r="A60" s="273" t="s">
        <v>287</v>
      </c>
      <c r="B60" s="273"/>
      <c r="C60" s="273"/>
      <c r="D60" s="273"/>
      <c r="E60" s="273"/>
    </row>
    <row r="61" spans="1:5" ht="57" customHeight="1">
      <c r="A61" s="273" t="s">
        <v>309</v>
      </c>
      <c r="B61" s="273"/>
      <c r="C61" s="273"/>
      <c r="D61" s="273"/>
      <c r="E61" s="273"/>
    </row>
    <row r="62" spans="1:5" ht="55.5" customHeight="1">
      <c r="A62" s="273" t="s">
        <v>290</v>
      </c>
      <c r="B62" s="273"/>
      <c r="C62" s="273"/>
      <c r="D62" s="273"/>
      <c r="E62" s="273"/>
    </row>
    <row r="63" spans="1:5" ht="57" customHeight="1">
      <c r="A63" s="273" t="s">
        <v>288</v>
      </c>
      <c r="B63" s="273"/>
      <c r="C63" s="273"/>
      <c r="D63" s="273"/>
      <c r="E63" s="273"/>
    </row>
    <row r="64" spans="1:5" ht="18.75">
      <c r="A64" s="275" t="s">
        <v>291</v>
      </c>
      <c r="B64" s="275"/>
      <c r="C64" s="275"/>
      <c r="D64" s="275"/>
      <c r="E64" s="275"/>
    </row>
    <row r="65" spans="1:10" ht="113.25" customHeight="1">
      <c r="A65" s="273" t="s">
        <v>372</v>
      </c>
      <c r="B65" s="273"/>
      <c r="C65" s="273"/>
      <c r="D65" s="273"/>
      <c r="E65" s="273"/>
    </row>
    <row r="66" spans="1:10" ht="18.75">
      <c r="A66" s="274" t="s">
        <v>141</v>
      </c>
      <c r="B66" s="274"/>
      <c r="C66" s="274"/>
      <c r="D66" s="274"/>
      <c r="E66" s="274"/>
    </row>
    <row r="67" spans="1:10" ht="0.75" customHeight="1">
      <c r="A67" s="298" t="s">
        <v>169</v>
      </c>
      <c r="B67" s="200" t="s">
        <v>29</v>
      </c>
      <c r="C67" s="201"/>
      <c r="D67" s="201"/>
      <c r="E67" s="202"/>
    </row>
    <row r="68" spans="1:10" s="87" customFormat="1" ht="95.25" customHeight="1">
      <c r="A68" s="298"/>
      <c r="B68" s="291" t="s">
        <v>29</v>
      </c>
      <c r="C68" s="292"/>
      <c r="D68" s="292"/>
      <c r="E68" s="199" t="s">
        <v>320</v>
      </c>
    </row>
    <row r="69" spans="1:10" s="87" customFormat="1" ht="15.75">
      <c r="A69" s="70">
        <v>1</v>
      </c>
      <c r="B69" s="288">
        <v>2</v>
      </c>
      <c r="C69" s="289"/>
      <c r="D69" s="290"/>
      <c r="E69" s="70">
        <v>3</v>
      </c>
    </row>
    <row r="70" spans="1:10" s="36" customFormat="1" ht="15.75" hidden="1">
      <c r="A70" s="88" t="s">
        <v>33</v>
      </c>
      <c r="B70" s="89" t="s">
        <v>34</v>
      </c>
      <c r="C70" s="90"/>
      <c r="D70" s="90"/>
      <c r="E70" s="90"/>
      <c r="H70" s="90">
        <f>SUM(H71:H72)</f>
        <v>75</v>
      </c>
      <c r="I70" s="90">
        <f>SUM(I71:I72)</f>
        <v>25</v>
      </c>
      <c r="J70" s="90">
        <f>SUM(J71:J72)</f>
        <v>50</v>
      </c>
    </row>
    <row r="71" spans="1:10" s="68" customFormat="1" ht="15.75" hidden="1">
      <c r="A71" s="64" t="s">
        <v>148</v>
      </c>
      <c r="B71" s="91" t="s">
        <v>40</v>
      </c>
      <c r="C71" s="39"/>
      <c r="D71" s="39"/>
      <c r="E71" s="39"/>
      <c r="H71" s="39">
        <f>I71+J71</f>
        <v>12</v>
      </c>
      <c r="I71" s="39">
        <f>ROUND(J71/2,0)</f>
        <v>4</v>
      </c>
      <c r="J71" s="39">
        <v>8</v>
      </c>
    </row>
    <row r="72" spans="1:10" s="68" customFormat="1" ht="15.75" hidden="1">
      <c r="A72" s="64" t="s">
        <v>149</v>
      </c>
      <c r="B72" s="91" t="s">
        <v>37</v>
      </c>
      <c r="C72" s="39"/>
      <c r="D72" s="39"/>
      <c r="E72" s="39"/>
      <c r="H72" s="39">
        <f>I72+J72</f>
        <v>63</v>
      </c>
      <c r="I72" s="39">
        <f>ROUND(J72/2,0)</f>
        <v>21</v>
      </c>
      <c r="J72" s="39">
        <v>42</v>
      </c>
    </row>
    <row r="73" spans="1:10" s="68" customFormat="1" ht="15.75">
      <c r="A73" s="88" t="s">
        <v>42</v>
      </c>
      <c r="B73" s="302" t="s">
        <v>43</v>
      </c>
      <c r="C73" s="303"/>
      <c r="D73" s="304"/>
      <c r="E73" s="41">
        <f>SUM(E74:E74)</f>
        <v>48</v>
      </c>
      <c r="H73" s="41">
        <f>SUM(H74:H74)</f>
        <v>72</v>
      </c>
      <c r="I73" s="41">
        <f>SUM(I74:I74)</f>
        <v>24</v>
      </c>
      <c r="J73" s="41">
        <f>SUM(J74:J74)</f>
        <v>48</v>
      </c>
    </row>
    <row r="74" spans="1:10" s="68" customFormat="1" ht="15.75">
      <c r="A74" s="64" t="s">
        <v>112</v>
      </c>
      <c r="B74" s="293" t="s">
        <v>50</v>
      </c>
      <c r="C74" s="294"/>
      <c r="D74" s="295"/>
      <c r="E74" s="40">
        <v>48</v>
      </c>
      <c r="H74" s="39">
        <f>I74+J74</f>
        <v>72</v>
      </c>
      <c r="I74" s="39">
        <v>24</v>
      </c>
      <c r="J74" s="40">
        <v>48</v>
      </c>
    </row>
    <row r="75" spans="1:10" s="68" customFormat="1" ht="15.75">
      <c r="A75" s="88" t="s">
        <v>53</v>
      </c>
      <c r="B75" s="299" t="s">
        <v>54</v>
      </c>
      <c r="C75" s="300"/>
      <c r="D75" s="301"/>
      <c r="E75" s="41">
        <f>SUM(E76:E76)</f>
        <v>40</v>
      </c>
      <c r="H75" s="41">
        <f>SUM(H76:H76)</f>
        <v>60</v>
      </c>
      <c r="I75" s="41">
        <f>SUM(I76:I76)</f>
        <v>20</v>
      </c>
      <c r="J75" s="41">
        <f>SUM(J76:J76)</f>
        <v>40</v>
      </c>
    </row>
    <row r="76" spans="1:10" s="68" customFormat="1" ht="15.75">
      <c r="A76" s="64" t="s">
        <v>58</v>
      </c>
      <c r="B76" s="293" t="s">
        <v>59</v>
      </c>
      <c r="C76" s="294"/>
      <c r="D76" s="295"/>
      <c r="E76" s="40">
        <v>40</v>
      </c>
      <c r="H76" s="39">
        <f>I76+J76</f>
        <v>60</v>
      </c>
      <c r="I76" s="39">
        <f>ROUND(J76/2,0)</f>
        <v>20</v>
      </c>
      <c r="J76" s="40">
        <v>40</v>
      </c>
    </row>
    <row r="77" spans="1:10" s="36" customFormat="1" ht="15.75">
      <c r="A77" s="88" t="s">
        <v>62</v>
      </c>
      <c r="B77" s="299" t="s">
        <v>355</v>
      </c>
      <c r="C77" s="300"/>
      <c r="D77" s="301"/>
      <c r="E77" s="93">
        <f>SUM(E78:E88)</f>
        <v>408</v>
      </c>
      <c r="H77" s="93" t="e">
        <f>#REF!+H90</f>
        <v>#REF!</v>
      </c>
      <c r="I77" s="93" t="e">
        <f>#REF!+I90</f>
        <v>#REF!</v>
      </c>
      <c r="J77" s="93" t="e">
        <f>#REF!+J90</f>
        <v>#REF!</v>
      </c>
    </row>
    <row r="78" spans="1:10" s="68" customFormat="1" ht="15.75">
      <c r="A78" s="64" t="s">
        <v>312</v>
      </c>
      <c r="B78" s="203"/>
      <c r="C78" s="204"/>
      <c r="D78" s="205"/>
      <c r="E78" s="40">
        <v>178</v>
      </c>
      <c r="H78" s="39">
        <f t="shared" ref="H78:H83" si="0">I78+J78</f>
        <v>72</v>
      </c>
      <c r="I78" s="39">
        <f t="shared" ref="I78:I83" si="1">ROUND(J78/2,0)</f>
        <v>24</v>
      </c>
      <c r="J78" s="40">
        <v>48</v>
      </c>
    </row>
    <row r="79" spans="1:10" s="68" customFormat="1" ht="15.75" hidden="1">
      <c r="A79" s="64"/>
      <c r="B79" s="65"/>
      <c r="C79" s="39"/>
      <c r="D79" s="39"/>
      <c r="E79" s="40"/>
      <c r="H79" s="39">
        <f t="shared" si="0"/>
        <v>60</v>
      </c>
      <c r="I79" s="39">
        <f t="shared" si="1"/>
        <v>20</v>
      </c>
      <c r="J79" s="40">
        <v>40</v>
      </c>
    </row>
    <row r="80" spans="1:10" s="68" customFormat="1" ht="15.75" hidden="1">
      <c r="A80" s="64"/>
      <c r="B80" s="65"/>
      <c r="C80" s="39"/>
      <c r="D80" s="39"/>
      <c r="E80" s="40"/>
      <c r="H80" s="39">
        <f t="shared" si="0"/>
        <v>30</v>
      </c>
      <c r="I80" s="39">
        <f t="shared" si="1"/>
        <v>10</v>
      </c>
      <c r="J80" s="40">
        <v>20</v>
      </c>
    </row>
    <row r="81" spans="1:10" s="68" customFormat="1" ht="15.75" hidden="1">
      <c r="A81" s="64"/>
      <c r="B81" s="91"/>
      <c r="C81" s="39"/>
      <c r="D81" s="39"/>
      <c r="E81" s="40"/>
      <c r="H81" s="39">
        <f t="shared" si="0"/>
        <v>12</v>
      </c>
      <c r="I81" s="39">
        <f t="shared" si="1"/>
        <v>4</v>
      </c>
      <c r="J81" s="40">
        <v>8</v>
      </c>
    </row>
    <row r="82" spans="1:10" s="68" customFormat="1" ht="15.75" hidden="1">
      <c r="A82" s="64"/>
      <c r="B82" s="65"/>
      <c r="C82" s="39"/>
      <c r="D82" s="39"/>
      <c r="E82" s="40"/>
      <c r="H82" s="39">
        <f t="shared" si="0"/>
        <v>24</v>
      </c>
      <c r="I82" s="39">
        <f t="shared" si="1"/>
        <v>8</v>
      </c>
      <c r="J82" s="40">
        <v>16</v>
      </c>
    </row>
    <row r="83" spans="1:10" s="68" customFormat="1" ht="15.75" hidden="1">
      <c r="A83" s="64"/>
      <c r="B83" s="65"/>
      <c r="C83" s="39"/>
      <c r="D83" s="39"/>
      <c r="E83" s="40"/>
      <c r="H83" s="39">
        <f t="shared" si="0"/>
        <v>42</v>
      </c>
      <c r="I83" s="39">
        <f t="shared" si="1"/>
        <v>14</v>
      </c>
      <c r="J83" s="40">
        <v>28</v>
      </c>
    </row>
    <row r="84" spans="1:10" s="68" customFormat="1" ht="15.75" hidden="1">
      <c r="A84" s="64"/>
      <c r="B84" s="65"/>
      <c r="C84" s="39"/>
      <c r="D84" s="39"/>
      <c r="E84" s="40"/>
      <c r="H84" s="39">
        <f>I84+J84</f>
        <v>12</v>
      </c>
      <c r="I84" s="39">
        <f>ROUND(J84/2,0)</f>
        <v>4</v>
      </c>
      <c r="J84" s="40">
        <v>8</v>
      </c>
    </row>
    <row r="85" spans="1:10" s="68" customFormat="1" ht="15.75">
      <c r="A85" s="64" t="s">
        <v>78</v>
      </c>
      <c r="B85" s="293" t="s">
        <v>77</v>
      </c>
      <c r="C85" s="294"/>
      <c r="D85" s="295"/>
      <c r="E85" s="40">
        <v>32</v>
      </c>
      <c r="H85" s="39">
        <f>I85+J85</f>
        <v>48</v>
      </c>
      <c r="I85" s="39">
        <f>ROUND(J85/2,0)</f>
        <v>16</v>
      </c>
      <c r="J85" s="40">
        <v>32</v>
      </c>
    </row>
    <row r="86" spans="1:10" s="68" customFormat="1" ht="15.75">
      <c r="A86" s="64" t="s">
        <v>79</v>
      </c>
      <c r="B86" s="293" t="s">
        <v>139</v>
      </c>
      <c r="C86" s="294"/>
      <c r="D86" s="295"/>
      <c r="E86" s="40">
        <v>38</v>
      </c>
      <c r="H86" s="39">
        <f>I86+J86</f>
        <v>57</v>
      </c>
      <c r="I86" s="39">
        <f>ROUND(J86/2,0)</f>
        <v>19</v>
      </c>
      <c r="J86" s="40">
        <v>38</v>
      </c>
    </row>
    <row r="87" spans="1:10" s="68" customFormat="1" ht="31.5" customHeight="1">
      <c r="A87" s="64" t="s">
        <v>81</v>
      </c>
      <c r="B87" s="293" t="s">
        <v>84</v>
      </c>
      <c r="C87" s="294"/>
      <c r="D87" s="295"/>
      <c r="E87" s="40">
        <v>128</v>
      </c>
      <c r="H87" s="39">
        <f>I87+J87</f>
        <v>192</v>
      </c>
      <c r="I87" s="39">
        <f>ROUND(J87/2,0)</f>
        <v>64</v>
      </c>
      <c r="J87" s="40">
        <v>128</v>
      </c>
    </row>
    <row r="88" spans="1:10" s="68" customFormat="1" ht="15.75">
      <c r="A88" s="64" t="s">
        <v>83</v>
      </c>
      <c r="B88" s="293" t="s">
        <v>136</v>
      </c>
      <c r="C88" s="294"/>
      <c r="D88" s="295"/>
      <c r="E88" s="40">
        <v>32</v>
      </c>
      <c r="H88" s="39">
        <f>I88+J88</f>
        <v>48</v>
      </c>
      <c r="I88" s="39">
        <f>ROUND(J88/2,0)</f>
        <v>16</v>
      </c>
      <c r="J88" s="40">
        <v>32</v>
      </c>
    </row>
    <row r="89" spans="1:10" s="36" customFormat="1" ht="15.75">
      <c r="A89" s="88" t="s">
        <v>60</v>
      </c>
      <c r="B89" s="299" t="s">
        <v>61</v>
      </c>
      <c r="C89" s="300"/>
      <c r="D89" s="301"/>
      <c r="E89" s="93">
        <f>E90+E103</f>
        <v>428</v>
      </c>
      <c r="H89" s="93">
        <f>H90+H103</f>
        <v>474</v>
      </c>
      <c r="I89" s="93">
        <f>I90+I103</f>
        <v>158</v>
      </c>
      <c r="J89" s="93">
        <f>J90+J103</f>
        <v>316</v>
      </c>
    </row>
    <row r="90" spans="1:10" s="36" customFormat="1" ht="15.75">
      <c r="A90" s="94" t="s">
        <v>85</v>
      </c>
      <c r="B90" s="306" t="s">
        <v>86</v>
      </c>
      <c r="C90" s="307"/>
      <c r="D90" s="308"/>
      <c r="E90" s="96">
        <v>428</v>
      </c>
      <c r="H90" s="96">
        <f>H92+H94+H96+H98</f>
        <v>474</v>
      </c>
      <c r="I90" s="96">
        <f>I92+I94+I96+I98</f>
        <v>158</v>
      </c>
      <c r="J90" s="96">
        <f>J92+J94+J96+J98</f>
        <v>316</v>
      </c>
    </row>
    <row r="91" spans="1:10" s="36" customFormat="1" ht="15.75" hidden="1">
      <c r="A91" s="35"/>
      <c r="B91" s="97"/>
      <c r="C91" s="98"/>
      <c r="D91" s="98"/>
      <c r="E91" s="98"/>
      <c r="H91" s="98"/>
      <c r="I91" s="98"/>
      <c r="J91" s="98"/>
    </row>
    <row r="92" spans="1:10" s="36" customFormat="1" ht="15.75" hidden="1">
      <c r="A92" s="99"/>
      <c r="B92" s="100"/>
      <c r="C92" s="101"/>
      <c r="D92" s="101"/>
      <c r="E92" s="101"/>
      <c r="H92" s="101">
        <f>H93</f>
        <v>312</v>
      </c>
      <c r="I92" s="101">
        <f>I93</f>
        <v>104</v>
      </c>
      <c r="J92" s="101">
        <f>J93</f>
        <v>208</v>
      </c>
    </row>
    <row r="93" spans="1:10" s="68" customFormat="1" ht="15.75" hidden="1">
      <c r="A93" s="64"/>
      <c r="B93" s="65"/>
      <c r="C93" s="39"/>
      <c r="D93" s="39"/>
      <c r="E93" s="40"/>
      <c r="H93" s="39">
        <f>I93+J93</f>
        <v>312</v>
      </c>
      <c r="I93" s="39">
        <f>ROUND(J93/2,0)</f>
        <v>104</v>
      </c>
      <c r="J93" s="40">
        <v>208</v>
      </c>
    </row>
    <row r="94" spans="1:10" s="36" customFormat="1" ht="15.75" hidden="1">
      <c r="A94" s="99"/>
      <c r="B94" s="100"/>
      <c r="C94" s="101"/>
      <c r="D94" s="101"/>
      <c r="E94" s="101"/>
      <c r="H94" s="101">
        <f>H95</f>
        <v>123</v>
      </c>
      <c r="I94" s="101">
        <f>I95</f>
        <v>41</v>
      </c>
      <c r="J94" s="101">
        <f>J95</f>
        <v>82</v>
      </c>
    </row>
    <row r="95" spans="1:10" s="68" customFormat="1" ht="15.75" hidden="1">
      <c r="A95" s="64"/>
      <c r="B95" s="65"/>
      <c r="C95" s="39"/>
      <c r="D95" s="39"/>
      <c r="E95" s="40"/>
      <c r="H95" s="39">
        <f>I95+J95</f>
        <v>123</v>
      </c>
      <c r="I95" s="39">
        <f>ROUND(J95/2,0)</f>
        <v>41</v>
      </c>
      <c r="J95" s="40">
        <v>82</v>
      </c>
    </row>
    <row r="96" spans="1:10" s="36" customFormat="1" ht="15.75" hidden="1">
      <c r="A96" s="99"/>
      <c r="B96" s="100"/>
      <c r="C96" s="102"/>
      <c r="D96" s="102"/>
      <c r="E96" s="102"/>
      <c r="H96" s="102">
        <f>H97</f>
        <v>24</v>
      </c>
      <c r="I96" s="102">
        <f>I97</f>
        <v>8</v>
      </c>
      <c r="J96" s="102">
        <f>J97</f>
        <v>16</v>
      </c>
    </row>
    <row r="97" spans="1:10" s="68" customFormat="1" ht="15.75" hidden="1">
      <c r="A97" s="64"/>
      <c r="B97" s="65"/>
      <c r="C97" s="39"/>
      <c r="D97" s="39"/>
      <c r="E97" s="40"/>
      <c r="H97" s="39">
        <f>I97+J97</f>
        <v>24</v>
      </c>
      <c r="I97" s="39">
        <f>ROUND(J97/2,0)</f>
        <v>8</v>
      </c>
      <c r="J97" s="40">
        <v>16</v>
      </c>
    </row>
    <row r="98" spans="1:10" s="36" customFormat="1" ht="15.75" hidden="1">
      <c r="A98" s="99"/>
      <c r="B98" s="100"/>
      <c r="C98" s="101"/>
      <c r="D98" s="101"/>
      <c r="E98" s="101"/>
      <c r="H98" s="101">
        <f>H99</f>
        <v>15</v>
      </c>
      <c r="I98" s="101">
        <f>I99</f>
        <v>5</v>
      </c>
      <c r="J98" s="101">
        <f>J99</f>
        <v>10</v>
      </c>
    </row>
    <row r="99" spans="1:10" s="68" customFormat="1" ht="15.75" hidden="1">
      <c r="A99" s="64"/>
      <c r="B99" s="65"/>
      <c r="C99" s="39"/>
      <c r="D99" s="39"/>
      <c r="E99" s="40"/>
      <c r="H99" s="39">
        <f>I99+J99</f>
        <v>15</v>
      </c>
      <c r="I99" s="39">
        <f>ROUND(J99/2,0)</f>
        <v>5</v>
      </c>
      <c r="J99" s="40">
        <v>10</v>
      </c>
    </row>
    <row r="100" spans="1:10" s="72" customFormat="1" ht="15.75">
      <c r="A100" s="309" t="s">
        <v>142</v>
      </c>
      <c r="B100" s="310"/>
      <c r="C100" s="310"/>
      <c r="D100" s="311"/>
      <c r="E100" s="71">
        <f>E70+E73+E75+E77+E89</f>
        <v>924</v>
      </c>
      <c r="J100" s="72">
        <v>900</v>
      </c>
    </row>
    <row r="102" spans="1:10" ht="115.5" customHeight="1">
      <c r="A102" s="273" t="s">
        <v>300</v>
      </c>
      <c r="B102" s="273"/>
      <c r="C102" s="273"/>
      <c r="D102" s="273"/>
      <c r="E102" s="273"/>
    </row>
    <row r="103" spans="1:10" ht="75.75" customHeight="1">
      <c r="A103" s="273" t="s">
        <v>387</v>
      </c>
      <c r="B103" s="273"/>
      <c r="C103" s="273"/>
      <c r="D103" s="273"/>
      <c r="E103" s="273"/>
    </row>
    <row r="104" spans="1:10" ht="18.75" customHeight="1">
      <c r="A104" s="283" t="s">
        <v>301</v>
      </c>
      <c r="B104" s="284"/>
      <c r="C104" s="284"/>
      <c r="D104" s="284"/>
      <c r="E104" s="284"/>
    </row>
    <row r="105" spans="1:10" ht="58.5" customHeight="1">
      <c r="A105" s="273" t="s">
        <v>292</v>
      </c>
      <c r="B105" s="273"/>
      <c r="C105" s="273"/>
      <c r="D105" s="273"/>
      <c r="E105" s="273"/>
    </row>
    <row r="106" spans="1:10" ht="75" customHeight="1">
      <c r="A106" s="273" t="s">
        <v>293</v>
      </c>
      <c r="B106" s="273"/>
      <c r="C106" s="273"/>
      <c r="D106" s="273"/>
      <c r="E106" s="273"/>
    </row>
    <row r="107" spans="1:10" ht="39.75" customHeight="1">
      <c r="A107" s="273" t="s">
        <v>379</v>
      </c>
      <c r="B107" s="273"/>
      <c r="C107" s="273"/>
      <c r="D107" s="273"/>
      <c r="E107" s="273"/>
    </row>
    <row r="108" spans="1:10" ht="58.5" customHeight="1">
      <c r="A108" s="273" t="s">
        <v>294</v>
      </c>
      <c r="B108" s="273"/>
      <c r="C108" s="273"/>
      <c r="D108" s="273"/>
      <c r="E108" s="273"/>
    </row>
    <row r="109" spans="1:10" ht="114" customHeight="1">
      <c r="A109" s="273" t="s">
        <v>295</v>
      </c>
      <c r="B109" s="273"/>
      <c r="C109" s="273"/>
      <c r="D109" s="273"/>
      <c r="E109" s="273"/>
    </row>
    <row r="110" spans="1:10" ht="38.25" customHeight="1">
      <c r="A110" s="273" t="s">
        <v>296</v>
      </c>
      <c r="B110" s="273"/>
      <c r="C110" s="273"/>
      <c r="D110" s="273"/>
      <c r="E110" s="273"/>
    </row>
    <row r="111" spans="1:10" s="206" customFormat="1" ht="18.75">
      <c r="A111" s="312" t="s">
        <v>380</v>
      </c>
      <c r="B111" s="312"/>
      <c r="C111" s="312"/>
      <c r="D111" s="312"/>
      <c r="E111" s="312"/>
    </row>
    <row r="112" spans="1:10" s="208" customFormat="1" ht="15.75">
      <c r="A112" s="210" t="s">
        <v>28</v>
      </c>
      <c r="B112" s="210" t="s">
        <v>381</v>
      </c>
      <c r="C112" s="210" t="s">
        <v>382</v>
      </c>
      <c r="D112" s="313" t="s">
        <v>383</v>
      </c>
      <c r="E112" s="313"/>
    </row>
    <row r="113" spans="1:5" s="206" customFormat="1" ht="15.75">
      <c r="A113" s="211" t="s">
        <v>342</v>
      </c>
      <c r="B113" s="211" t="s">
        <v>40</v>
      </c>
      <c r="C113" s="313">
        <v>1</v>
      </c>
      <c r="D113" s="313" t="s">
        <v>384</v>
      </c>
      <c r="E113" s="313"/>
    </row>
    <row r="114" spans="1:5" s="206" customFormat="1" ht="15.75">
      <c r="A114" s="211" t="s">
        <v>343</v>
      </c>
      <c r="B114" s="211" t="s">
        <v>57</v>
      </c>
      <c r="C114" s="313"/>
      <c r="D114" s="313"/>
      <c r="E114" s="313"/>
    </row>
    <row r="115" spans="1:5" s="206" customFormat="1" ht="15.75">
      <c r="A115" s="211" t="s">
        <v>335</v>
      </c>
      <c r="B115" s="211" t="s">
        <v>340</v>
      </c>
      <c r="C115" s="277">
        <v>2</v>
      </c>
      <c r="D115" s="279" t="s">
        <v>384</v>
      </c>
      <c r="E115" s="280"/>
    </row>
    <row r="116" spans="1:5" s="206" customFormat="1" ht="15.75">
      <c r="A116" s="211" t="s">
        <v>344</v>
      </c>
      <c r="B116" s="211" t="s">
        <v>41</v>
      </c>
      <c r="C116" s="278"/>
      <c r="D116" s="281"/>
      <c r="E116" s="282"/>
    </row>
    <row r="117" spans="1:5" s="206" customFormat="1" ht="15.75">
      <c r="A117" s="211" t="s">
        <v>48</v>
      </c>
      <c r="B117" s="211" t="s">
        <v>52</v>
      </c>
      <c r="C117" s="277">
        <v>3</v>
      </c>
      <c r="D117" s="279" t="s">
        <v>384</v>
      </c>
      <c r="E117" s="280"/>
    </row>
    <row r="118" spans="1:5" s="206" customFormat="1" ht="15.75">
      <c r="A118" s="211" t="s">
        <v>51</v>
      </c>
      <c r="B118" s="211" t="s">
        <v>50</v>
      </c>
      <c r="C118" s="278"/>
      <c r="D118" s="281"/>
      <c r="E118" s="282"/>
    </row>
    <row r="119" spans="1:5" s="206" customFormat="1" ht="15.75">
      <c r="A119" s="211" t="s">
        <v>55</v>
      </c>
      <c r="B119" s="211" t="s">
        <v>40</v>
      </c>
      <c r="C119" s="277">
        <v>3</v>
      </c>
      <c r="D119" s="279" t="s">
        <v>384</v>
      </c>
      <c r="E119" s="280"/>
    </row>
    <row r="120" spans="1:5" s="206" customFormat="1" ht="31.5">
      <c r="A120" s="211" t="s">
        <v>72</v>
      </c>
      <c r="B120" s="211" t="s">
        <v>89</v>
      </c>
      <c r="C120" s="278"/>
      <c r="D120" s="281"/>
      <c r="E120" s="282"/>
    </row>
    <row r="121" spans="1:5" s="206" customFormat="1" ht="66.75" customHeight="1">
      <c r="A121" s="211" t="s">
        <v>88</v>
      </c>
      <c r="B121" s="211" t="s">
        <v>153</v>
      </c>
      <c r="C121" s="277">
        <v>4</v>
      </c>
      <c r="D121" s="279" t="s">
        <v>384</v>
      </c>
      <c r="E121" s="280"/>
    </row>
    <row r="122" spans="1:5" s="206" customFormat="1" ht="15.75">
      <c r="A122" s="211" t="s">
        <v>115</v>
      </c>
      <c r="B122" s="211" t="s">
        <v>13</v>
      </c>
      <c r="C122" s="278"/>
      <c r="D122" s="281"/>
      <c r="E122" s="282"/>
    </row>
    <row r="123" spans="1:5" s="208" customFormat="1" ht="31.5">
      <c r="A123" s="211" t="s">
        <v>94</v>
      </c>
      <c r="B123" s="212" t="s">
        <v>308</v>
      </c>
      <c r="C123" s="277">
        <v>5</v>
      </c>
      <c r="D123" s="279" t="s">
        <v>384</v>
      </c>
      <c r="E123" s="280"/>
    </row>
    <row r="124" spans="1:5" s="206" customFormat="1" ht="18.75" customHeight="1">
      <c r="A124" s="211" t="s">
        <v>167</v>
      </c>
      <c r="B124" s="212" t="s">
        <v>13</v>
      </c>
      <c r="C124" s="278"/>
      <c r="D124" s="281"/>
      <c r="E124" s="282"/>
    </row>
    <row r="125" spans="1:5" s="206" customFormat="1" ht="47.25">
      <c r="A125" s="211" t="s">
        <v>166</v>
      </c>
      <c r="B125" s="212" t="s">
        <v>245</v>
      </c>
      <c r="C125" s="277">
        <v>6</v>
      </c>
      <c r="D125" s="279" t="s">
        <v>384</v>
      </c>
      <c r="E125" s="280"/>
    </row>
    <row r="126" spans="1:5" s="206" customFormat="1" ht="15.75">
      <c r="A126" s="211" t="s">
        <v>167</v>
      </c>
      <c r="B126" s="211" t="s">
        <v>13</v>
      </c>
      <c r="C126" s="278"/>
      <c r="D126" s="281"/>
      <c r="E126" s="282"/>
    </row>
    <row r="127" spans="1:5" s="206" customFormat="1" ht="15.75">
      <c r="A127" s="211" t="s">
        <v>76</v>
      </c>
      <c r="B127" s="211" t="s">
        <v>82</v>
      </c>
      <c r="C127" s="277">
        <v>6</v>
      </c>
      <c r="D127" s="279" t="s">
        <v>384</v>
      </c>
      <c r="E127" s="280"/>
    </row>
    <row r="128" spans="1:5" s="206" customFormat="1" ht="15.75">
      <c r="A128" s="211" t="s">
        <v>83</v>
      </c>
      <c r="B128" s="211" t="s">
        <v>136</v>
      </c>
      <c r="C128" s="278"/>
      <c r="D128" s="281"/>
      <c r="E128" s="282"/>
    </row>
    <row r="129" spans="1:5" s="206" customFormat="1" ht="29.25" customHeight="1">
      <c r="A129" s="211" t="s">
        <v>90</v>
      </c>
      <c r="B129" s="212" t="s">
        <v>155</v>
      </c>
      <c r="C129" s="277">
        <v>6</v>
      </c>
      <c r="D129" s="279" t="s">
        <v>384</v>
      </c>
      <c r="E129" s="280"/>
    </row>
    <row r="130" spans="1:5" s="206" customFormat="1" ht="29.25" customHeight="1">
      <c r="A130" s="211" t="s">
        <v>156</v>
      </c>
      <c r="B130" s="211" t="s">
        <v>157</v>
      </c>
      <c r="C130" s="320"/>
      <c r="D130" s="321"/>
      <c r="E130" s="322"/>
    </row>
    <row r="131" spans="1:5" s="206" customFormat="1" ht="15.75">
      <c r="A131" s="211" t="s">
        <v>118</v>
      </c>
      <c r="B131" s="211" t="s">
        <v>13</v>
      </c>
      <c r="C131" s="320"/>
      <c r="D131" s="321"/>
      <c r="E131" s="322"/>
    </row>
    <row r="132" spans="1:5" s="206" customFormat="1" ht="29.25" customHeight="1">
      <c r="A132" s="64" t="s">
        <v>114</v>
      </c>
      <c r="B132" s="65" t="s">
        <v>152</v>
      </c>
      <c r="C132" s="277">
        <v>6</v>
      </c>
      <c r="D132" s="279" t="s">
        <v>384</v>
      </c>
      <c r="E132" s="280"/>
    </row>
    <row r="133" spans="1:5" s="206" customFormat="1" ht="15.75">
      <c r="A133" s="211" t="s">
        <v>115</v>
      </c>
      <c r="B133" s="211" t="s">
        <v>13</v>
      </c>
      <c r="C133" s="278"/>
      <c r="D133" s="281"/>
      <c r="E133" s="282"/>
    </row>
    <row r="134" spans="1:5" s="206" customFormat="1" ht="29.25" customHeight="1">
      <c r="A134" s="211" t="s">
        <v>87</v>
      </c>
      <c r="B134" s="212" t="s">
        <v>359</v>
      </c>
      <c r="C134" s="277">
        <v>6</v>
      </c>
      <c r="D134" s="279" t="s">
        <v>385</v>
      </c>
      <c r="E134" s="280"/>
    </row>
    <row r="135" spans="1:5" s="206" customFormat="1" ht="29.25" customHeight="1">
      <c r="A135" s="211" t="s">
        <v>93</v>
      </c>
      <c r="B135" s="212" t="s">
        <v>95</v>
      </c>
      <c r="C135" s="278"/>
      <c r="D135" s="281"/>
      <c r="E135" s="282"/>
    </row>
    <row r="136" spans="1:5" s="206" customFormat="1" ht="29.25" customHeight="1">
      <c r="A136" s="25" t="s">
        <v>73</v>
      </c>
      <c r="B136" s="26" t="s">
        <v>75</v>
      </c>
      <c r="C136" s="277">
        <v>8</v>
      </c>
      <c r="D136" s="279" t="s">
        <v>384</v>
      </c>
      <c r="E136" s="280"/>
    </row>
    <row r="137" spans="1:5" s="206" customFormat="1" ht="15.75">
      <c r="A137" s="64" t="s">
        <v>79</v>
      </c>
      <c r="B137" s="65" t="s">
        <v>139</v>
      </c>
      <c r="C137" s="278"/>
      <c r="D137" s="281"/>
      <c r="E137" s="282"/>
    </row>
    <row r="138" spans="1:5" s="206" customFormat="1" ht="29.25" customHeight="1">
      <c r="A138" s="64" t="s">
        <v>121</v>
      </c>
      <c r="B138" s="65" t="s">
        <v>159</v>
      </c>
      <c r="C138" s="277">
        <v>8</v>
      </c>
      <c r="D138" s="279" t="s">
        <v>384</v>
      </c>
      <c r="E138" s="280"/>
    </row>
    <row r="139" spans="1:5" s="206" customFormat="1" ht="15.75">
      <c r="A139" s="64" t="s">
        <v>91</v>
      </c>
      <c r="B139" s="65" t="s">
        <v>13</v>
      </c>
      <c r="C139" s="278"/>
      <c r="D139" s="281"/>
      <c r="E139" s="282"/>
    </row>
    <row r="140" spans="1:5" ht="54" customHeight="1">
      <c r="A140" s="276" t="s">
        <v>297</v>
      </c>
      <c r="B140" s="276"/>
      <c r="C140" s="276"/>
      <c r="D140" s="276"/>
      <c r="E140" s="276"/>
    </row>
    <row r="141" spans="1:5" s="87" customFormat="1" ht="93" customHeight="1">
      <c r="A141" s="273" t="s">
        <v>386</v>
      </c>
      <c r="B141" s="273"/>
      <c r="C141" s="273"/>
      <c r="D141" s="273"/>
      <c r="E141" s="273"/>
    </row>
    <row r="142" spans="1:5" ht="93.75" customHeight="1">
      <c r="A142" s="273" t="s">
        <v>298</v>
      </c>
      <c r="B142" s="273"/>
      <c r="C142" s="273"/>
      <c r="D142" s="273"/>
      <c r="E142" s="273"/>
    </row>
    <row r="143" spans="1:5" ht="54.75" customHeight="1">
      <c r="A143" s="273" t="s">
        <v>299</v>
      </c>
      <c r="B143" s="273"/>
      <c r="C143" s="273"/>
      <c r="D143" s="273"/>
      <c r="E143" s="273"/>
    </row>
    <row r="144" spans="1:5" ht="18.75">
      <c r="A144" s="273"/>
      <c r="B144" s="273"/>
      <c r="C144" s="273"/>
      <c r="D144" s="273"/>
    </row>
    <row r="145" spans="1:5" ht="18.75">
      <c r="A145" s="273"/>
      <c r="B145" s="273"/>
      <c r="C145" s="273"/>
      <c r="D145" s="273"/>
    </row>
    <row r="150" spans="1:5" s="208" customFormat="1" ht="37.5" hidden="1">
      <c r="A150" s="207" t="s">
        <v>28</v>
      </c>
      <c r="B150" s="207" t="s">
        <v>381</v>
      </c>
      <c r="C150" s="207" t="s">
        <v>382</v>
      </c>
      <c r="D150" s="305" t="s">
        <v>383</v>
      </c>
      <c r="E150" s="305"/>
    </row>
    <row r="151" spans="1:5" s="206" customFormat="1" ht="18.75" hidden="1">
      <c r="A151" s="209" t="s">
        <v>342</v>
      </c>
      <c r="B151" s="209" t="s">
        <v>40</v>
      </c>
      <c r="C151" s="305">
        <v>1</v>
      </c>
      <c r="D151" s="305" t="s">
        <v>384</v>
      </c>
      <c r="E151" s="305"/>
    </row>
    <row r="152" spans="1:5" s="206" customFormat="1" ht="18.75" hidden="1">
      <c r="A152" s="209" t="s">
        <v>343</v>
      </c>
      <c r="B152" s="209" t="s">
        <v>57</v>
      </c>
      <c r="C152" s="305"/>
      <c r="D152" s="305"/>
      <c r="E152" s="305"/>
    </row>
    <row r="153" spans="1:5" s="206" customFormat="1" ht="18.75" hidden="1">
      <c r="A153" s="209" t="s">
        <v>335</v>
      </c>
      <c r="B153" s="209" t="s">
        <v>340</v>
      </c>
      <c r="C153" s="314">
        <v>2</v>
      </c>
      <c r="D153" s="316" t="s">
        <v>384</v>
      </c>
      <c r="E153" s="317"/>
    </row>
    <row r="154" spans="1:5" s="206" customFormat="1" ht="18.75" hidden="1">
      <c r="A154" s="209" t="s">
        <v>344</v>
      </c>
      <c r="B154" s="209" t="s">
        <v>41</v>
      </c>
      <c r="C154" s="315"/>
      <c r="D154" s="318"/>
      <c r="E154" s="319"/>
    </row>
    <row r="155" spans="1:5" s="206" customFormat="1" ht="15.75" hidden="1">
      <c r="A155" s="25" t="s">
        <v>48</v>
      </c>
      <c r="B155" s="26" t="s">
        <v>52</v>
      </c>
      <c r="C155" s="314">
        <v>3</v>
      </c>
      <c r="D155" s="316" t="s">
        <v>384</v>
      </c>
      <c r="E155" s="317"/>
    </row>
    <row r="156" spans="1:5" s="206" customFormat="1" ht="15.75" hidden="1">
      <c r="A156" s="25" t="s">
        <v>51</v>
      </c>
      <c r="B156" s="26" t="s">
        <v>50</v>
      </c>
      <c r="C156" s="315"/>
      <c r="D156" s="318"/>
      <c r="E156" s="319"/>
    </row>
    <row r="157" spans="1:5" s="206" customFormat="1" ht="15.75" hidden="1">
      <c r="A157" s="25" t="s">
        <v>55</v>
      </c>
      <c r="B157" s="26" t="s">
        <v>40</v>
      </c>
      <c r="C157" s="314">
        <v>3</v>
      </c>
      <c r="D157" s="316" t="s">
        <v>384</v>
      </c>
      <c r="E157" s="317"/>
    </row>
    <row r="158" spans="1:5" s="206" customFormat="1" ht="31.5" hidden="1">
      <c r="A158" s="25" t="s">
        <v>72</v>
      </c>
      <c r="B158" s="26" t="s">
        <v>89</v>
      </c>
      <c r="C158" s="315"/>
      <c r="D158" s="318"/>
      <c r="E158" s="319"/>
    </row>
    <row r="159" spans="1:5" s="206" customFormat="1" ht="63" hidden="1">
      <c r="A159" s="64" t="s">
        <v>88</v>
      </c>
      <c r="B159" s="65" t="s">
        <v>153</v>
      </c>
      <c r="C159" s="314">
        <v>4</v>
      </c>
      <c r="D159" s="316" t="s">
        <v>384</v>
      </c>
      <c r="E159" s="317"/>
    </row>
    <row r="160" spans="1:5" s="206" customFormat="1" ht="15.75" hidden="1">
      <c r="A160" s="117" t="s">
        <v>115</v>
      </c>
      <c r="B160" s="118" t="s">
        <v>13</v>
      </c>
      <c r="C160" s="315"/>
      <c r="D160" s="318"/>
      <c r="E160" s="319"/>
    </row>
  </sheetData>
  <mergeCells count="134">
    <mergeCell ref="C157:C158"/>
    <mergeCell ref="D157:E158"/>
    <mergeCell ref="C159:C160"/>
    <mergeCell ref="D159:E160"/>
    <mergeCell ref="D112:E112"/>
    <mergeCell ref="C123:C124"/>
    <mergeCell ref="D123:E124"/>
    <mergeCell ref="C125:C126"/>
    <mergeCell ref="D125:E126"/>
    <mergeCell ref="C129:C131"/>
    <mergeCell ref="D129:E131"/>
    <mergeCell ref="C134:C135"/>
    <mergeCell ref="D134:E135"/>
    <mergeCell ref="C132:C133"/>
    <mergeCell ref="D132:E133"/>
    <mergeCell ref="C136:C137"/>
    <mergeCell ref="C151:C152"/>
    <mergeCell ref="D151:E152"/>
    <mergeCell ref="C153:C154"/>
    <mergeCell ref="D153:E154"/>
    <mergeCell ref="C155:C156"/>
    <mergeCell ref="D155:E156"/>
    <mergeCell ref="C119:C120"/>
    <mergeCell ref="D119:E120"/>
    <mergeCell ref="C121:C122"/>
    <mergeCell ref="D121:E122"/>
    <mergeCell ref="D150:E150"/>
    <mergeCell ref="D136:E137"/>
    <mergeCell ref="C138:C139"/>
    <mergeCell ref="D138:E139"/>
    <mergeCell ref="B90:D90"/>
    <mergeCell ref="A100:D100"/>
    <mergeCell ref="A111:E111"/>
    <mergeCell ref="C113:C114"/>
    <mergeCell ref="D113:E114"/>
    <mergeCell ref="C115:C116"/>
    <mergeCell ref="D115:E116"/>
    <mergeCell ref="A145:D145"/>
    <mergeCell ref="A105:E105"/>
    <mergeCell ref="A106:E106"/>
    <mergeCell ref="B75:D75"/>
    <mergeCell ref="B76:D76"/>
    <mergeCell ref="B77:D77"/>
    <mergeCell ref="B89:D89"/>
    <mergeCell ref="B85:D85"/>
    <mergeCell ref="B86:D86"/>
    <mergeCell ref="B87:D87"/>
    <mergeCell ref="B88:D88"/>
    <mergeCell ref="B73:D73"/>
    <mergeCell ref="B69:D69"/>
    <mergeCell ref="B68:D68"/>
    <mergeCell ref="B74:D74"/>
    <mergeCell ref="A1:E1"/>
    <mergeCell ref="B2:E2"/>
    <mergeCell ref="B3:E3"/>
    <mergeCell ref="B4:E4"/>
    <mergeCell ref="B5:E5"/>
    <mergeCell ref="B6:E6"/>
    <mergeCell ref="B7:E7"/>
    <mergeCell ref="B8:E8"/>
    <mergeCell ref="A67:A68"/>
    <mergeCell ref="B32:E32"/>
    <mergeCell ref="B31:E31"/>
    <mergeCell ref="B9:E9"/>
    <mergeCell ref="B10:E10"/>
    <mergeCell ref="B11:E11"/>
    <mergeCell ref="B20:E20"/>
    <mergeCell ref="B21:E21"/>
    <mergeCell ref="B22:E22"/>
    <mergeCell ref="B17:E17"/>
    <mergeCell ref="B18:E18"/>
    <mergeCell ref="B19:E19"/>
    <mergeCell ref="B12:E12"/>
    <mergeCell ref="B13:E13"/>
    <mergeCell ref="B14:E14"/>
    <mergeCell ref="B15:E15"/>
    <mergeCell ref="B16:E16"/>
    <mergeCell ref="A46:E46"/>
    <mergeCell ref="B23:E23"/>
    <mergeCell ref="B24:E24"/>
    <mergeCell ref="B25:E25"/>
    <mergeCell ref="B29:E29"/>
    <mergeCell ref="B30:E30"/>
    <mergeCell ref="B36:E36"/>
    <mergeCell ref="B37:E37"/>
    <mergeCell ref="B38:E38"/>
    <mergeCell ref="B39:E39"/>
    <mergeCell ref="B26:E26"/>
    <mergeCell ref="B27:E27"/>
    <mergeCell ref="B28:E28"/>
    <mergeCell ref="B33:E33"/>
    <mergeCell ref="B34:E34"/>
    <mergeCell ref="B35:E35"/>
    <mergeCell ref="A41:E41"/>
    <mergeCell ref="A42:E42"/>
    <mergeCell ref="A43:E43"/>
    <mergeCell ref="A44:E44"/>
    <mergeCell ref="A45:E45"/>
    <mergeCell ref="A58:E58"/>
    <mergeCell ref="A47:E47"/>
    <mergeCell ref="A48:E48"/>
    <mergeCell ref="A50:E50"/>
    <mergeCell ref="A51:E51"/>
    <mergeCell ref="A49:E49"/>
    <mergeCell ref="A52:E52"/>
    <mergeCell ref="A53:E53"/>
    <mergeCell ref="A54:E54"/>
    <mergeCell ref="A55:E55"/>
    <mergeCell ref="A56:E56"/>
    <mergeCell ref="A57:E57"/>
    <mergeCell ref="A65:E65"/>
    <mergeCell ref="A66:E66"/>
    <mergeCell ref="A59:E59"/>
    <mergeCell ref="A60:E60"/>
    <mergeCell ref="A61:E61"/>
    <mergeCell ref="A62:E62"/>
    <mergeCell ref="A63:E63"/>
    <mergeCell ref="A64:E64"/>
    <mergeCell ref="A144:D144"/>
    <mergeCell ref="A107:E107"/>
    <mergeCell ref="A108:E108"/>
    <mergeCell ref="A109:E109"/>
    <mergeCell ref="A110:E110"/>
    <mergeCell ref="A140:E140"/>
    <mergeCell ref="A141:E141"/>
    <mergeCell ref="A142:E142"/>
    <mergeCell ref="A143:E143"/>
    <mergeCell ref="C127:C128"/>
    <mergeCell ref="D127:E128"/>
    <mergeCell ref="C117:C118"/>
    <mergeCell ref="D117:E118"/>
    <mergeCell ref="A102:E102"/>
    <mergeCell ref="A103:E103"/>
    <mergeCell ref="A104:E104"/>
  </mergeCells>
  <pageMargins left="0.7" right="0.7" top="0.46" bottom="0.4" header="0.3" footer="0.3"/>
  <pageSetup paperSize="9" scale="95" orientation="portrait" verticalDpi="0" r:id="rId1"/>
  <rowBreaks count="5" manualBreakCount="5">
    <brk id="39" max="4" man="1"/>
    <brk id="50" max="4" man="1"/>
    <brk id="63" max="4" man="1"/>
    <brk id="103" max="4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</vt:lpstr>
      <vt:lpstr>1</vt:lpstr>
      <vt:lpstr>2</vt:lpstr>
      <vt:lpstr>3</vt:lpstr>
      <vt:lpstr>4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2018-11-12T01:35:52Z</dcterms:modified>
</cp:coreProperties>
</file>