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90" yWindow="300" windowWidth="9645" windowHeight="8760"/>
  </bookViews>
  <sheets>
    <sheet name="Титул" sheetId="1" r:id="rId1"/>
    <sheet name="Лист2" sheetId="9" r:id="rId2"/>
    <sheet name="ПУП " sheetId="7" r:id="rId3"/>
    <sheet name="ПЗ" sheetId="8" r:id="rId4"/>
  </sheets>
  <definedNames>
    <definedName name="_xlnm.Print_Titles" localSheetId="2">'ПУП '!$2:$6</definedName>
    <definedName name="_xlnm.Print_Area" localSheetId="1">Лист2!$A$1:$AR$21</definedName>
    <definedName name="_xlnm.Print_Area" localSheetId="3">ПЗ!$A$1:$E$86</definedName>
    <definedName name="_xlnm.Print_Area" localSheetId="2">'ПУП '!$A$1:$Q$48</definedName>
  </definedNames>
  <calcPr calcId="125725" calcMode="manual"/>
</workbook>
</file>

<file path=xl/calcChain.xml><?xml version="1.0" encoding="utf-8"?>
<calcChain xmlns="http://schemas.openxmlformats.org/spreadsheetml/2006/main">
  <c r="K18" i="7"/>
  <c r="N18"/>
  <c r="Q18"/>
  <c r="K9"/>
  <c r="K15"/>
  <c r="N15"/>
  <c r="Q15"/>
  <c r="N9"/>
  <c r="Q9"/>
  <c r="C65" i="8"/>
  <c r="D65"/>
  <c r="E65"/>
  <c r="H20" i="7"/>
  <c r="Q27"/>
  <c r="F27"/>
  <c r="E27" s="1"/>
  <c r="G18" l="1"/>
  <c r="G9"/>
  <c r="G15"/>
  <c r="Q47"/>
  <c r="Q48"/>
  <c r="Q46"/>
  <c r="P44"/>
  <c r="P45"/>
  <c r="Q37"/>
  <c r="Q36"/>
  <c r="Q35"/>
  <c r="Q33"/>
  <c r="Q32"/>
  <c r="Q31"/>
  <c r="Q38"/>
  <c r="Q8"/>
  <c r="Q10"/>
  <c r="Q11"/>
  <c r="Q12"/>
  <c r="Q13"/>
  <c r="Q14"/>
  <c r="Q16"/>
  <c r="Q17"/>
  <c r="Q19"/>
  <c r="Q21"/>
  <c r="Q22"/>
  <c r="Q23"/>
  <c r="N12"/>
  <c r="N14"/>
  <c r="K19"/>
  <c r="K24"/>
  <c r="Q25"/>
  <c r="K33"/>
  <c r="F18" l="1"/>
  <c r="E18" s="1"/>
  <c r="U18"/>
  <c r="F9"/>
  <c r="E9" s="1"/>
  <c r="U9"/>
  <c r="F15"/>
  <c r="E15" s="1"/>
  <c r="U15"/>
  <c r="AJ21" i="9"/>
  <c r="AD21"/>
  <c r="X21"/>
  <c r="R21"/>
  <c r="L21"/>
  <c r="D21"/>
  <c r="AO19"/>
  <c r="AO20"/>
  <c r="AO18"/>
  <c r="AO21" l="1"/>
  <c r="N19" i="7"/>
  <c r="O45"/>
  <c r="O44"/>
  <c r="M45"/>
  <c r="L45"/>
  <c r="M44"/>
  <c r="L44"/>
  <c r="J44"/>
  <c r="J45"/>
  <c r="I45"/>
  <c r="I44"/>
  <c r="O34"/>
  <c r="O30"/>
  <c r="P30"/>
  <c r="N48"/>
  <c r="N46"/>
  <c r="N47"/>
  <c r="K46"/>
  <c r="D28"/>
  <c r="R46" l="1"/>
  <c r="Q44"/>
  <c r="Q45"/>
  <c r="G19"/>
  <c r="U19" s="1"/>
  <c r="N44"/>
  <c r="N45"/>
  <c r="K45"/>
  <c r="K44"/>
  <c r="O39"/>
  <c r="O43" s="1"/>
  <c r="N38"/>
  <c r="N11"/>
  <c r="N16"/>
  <c r="N17"/>
  <c r="N31"/>
  <c r="N32"/>
  <c r="N33"/>
  <c r="N35"/>
  <c r="N36"/>
  <c r="N37"/>
  <c r="K31"/>
  <c r="K32"/>
  <c r="K35"/>
  <c r="K36"/>
  <c r="K37"/>
  <c r="Q24"/>
  <c r="G24" s="1"/>
  <c r="Q26"/>
  <c r="K21"/>
  <c r="K22"/>
  <c r="K23"/>
  <c r="K25"/>
  <c r="N8"/>
  <c r="N10"/>
  <c r="N13"/>
  <c r="K10"/>
  <c r="K12"/>
  <c r="K13"/>
  <c r="K38"/>
  <c r="K14"/>
  <c r="K11"/>
  <c r="K16"/>
  <c r="K17"/>
  <c r="K8"/>
  <c r="K48"/>
  <c r="K47"/>
  <c r="R47" s="1"/>
  <c r="P34"/>
  <c r="P39" s="1"/>
  <c r="P43" s="1"/>
  <c r="M34"/>
  <c r="L34"/>
  <c r="J34"/>
  <c r="I34"/>
  <c r="Q30"/>
  <c r="M30"/>
  <c r="L30"/>
  <c r="J30"/>
  <c r="I30"/>
  <c r="H30"/>
  <c r="Q43" l="1"/>
  <c r="Q34"/>
  <c r="F24"/>
  <c r="F19"/>
  <c r="E19" s="1"/>
  <c r="R44"/>
  <c r="L39"/>
  <c r="L43" s="1"/>
  <c r="G8"/>
  <c r="U8" s="1"/>
  <c r="I39"/>
  <c r="G25"/>
  <c r="G23"/>
  <c r="E23" s="1"/>
  <c r="G21"/>
  <c r="G36"/>
  <c r="M39"/>
  <c r="M43" s="1"/>
  <c r="J39"/>
  <c r="J43" s="1"/>
  <c r="K43" s="1"/>
  <c r="G35"/>
  <c r="G22"/>
  <c r="E22" s="1"/>
  <c r="N30"/>
  <c r="K34"/>
  <c r="N34"/>
  <c r="K30"/>
  <c r="G32"/>
  <c r="E32" s="1"/>
  <c r="G11"/>
  <c r="U11" s="1"/>
  <c r="G26"/>
  <c r="F26" s="1"/>
  <c r="G16"/>
  <c r="U16" s="1"/>
  <c r="G10"/>
  <c r="U10" s="1"/>
  <c r="G38"/>
  <c r="G12"/>
  <c r="U12" s="1"/>
  <c r="G13"/>
  <c r="U13" s="1"/>
  <c r="G14"/>
  <c r="U14" s="1"/>
  <c r="G17"/>
  <c r="U17" s="1"/>
  <c r="G31"/>
  <c r="E31" s="1"/>
  <c r="G33"/>
  <c r="E33" s="1"/>
  <c r="G37"/>
  <c r="H36" l="1"/>
  <c r="E36"/>
  <c r="E24"/>
  <c r="F20"/>
  <c r="H37"/>
  <c r="E37"/>
  <c r="E21"/>
  <c r="G20"/>
  <c r="F35"/>
  <c r="F34" s="1"/>
  <c r="N43"/>
  <c r="F17"/>
  <c r="E17" s="1"/>
  <c r="H13"/>
  <c r="H7" s="1"/>
  <c r="K39"/>
  <c r="F13"/>
  <c r="E13" s="1"/>
  <c r="F14"/>
  <c r="E14" s="1"/>
  <c r="F11"/>
  <c r="E11" s="1"/>
  <c r="F16"/>
  <c r="E16" s="1"/>
  <c r="F12"/>
  <c r="E12" s="1"/>
  <c r="F10"/>
  <c r="E10" s="1"/>
  <c r="G7"/>
  <c r="U7" s="1"/>
  <c r="F8"/>
  <c r="N39"/>
  <c r="G34"/>
  <c r="Q39"/>
  <c r="F30"/>
  <c r="E30"/>
  <c r="G30"/>
  <c r="H34" l="1"/>
  <c r="H29" s="1"/>
  <c r="H28" s="1"/>
  <c r="H39" s="1"/>
  <c r="F29"/>
  <c r="F28" s="1"/>
  <c r="E35"/>
  <c r="E34" s="1"/>
  <c r="E29" s="1"/>
  <c r="E28" s="1"/>
  <c r="R39"/>
  <c r="F7"/>
  <c r="E8"/>
  <c r="E7" s="1"/>
  <c r="G29"/>
  <c r="G28" s="1"/>
  <c r="G39" s="1"/>
  <c r="E38"/>
  <c r="E26"/>
  <c r="E25"/>
  <c r="E20" l="1"/>
  <c r="D53"/>
  <c r="F39"/>
  <c r="E39" l="1"/>
</calcChain>
</file>

<file path=xl/comments1.xml><?xml version="1.0" encoding="utf-8"?>
<comments xmlns="http://schemas.openxmlformats.org/spreadsheetml/2006/main">
  <authors>
    <author>Евгения</author>
  </authors>
  <commentLis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  <comment ref="M4" author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<sst xmlns="http://schemas.openxmlformats.org/spreadsheetml/2006/main" count="604" uniqueCount="295">
  <si>
    <t>УТВЕРЖДАЮ:</t>
  </si>
  <si>
    <t>В.П.Калачев</t>
  </si>
  <si>
    <t>Форма обучения: очная</t>
  </si>
  <si>
    <t>Сводные данные по бюджету времени (в неделях)</t>
  </si>
  <si>
    <t>Курс</t>
  </si>
  <si>
    <t>Производственная практика</t>
  </si>
  <si>
    <t>Каникулы</t>
  </si>
  <si>
    <t>План учебного процесса</t>
  </si>
  <si>
    <t xml:space="preserve">Компонент </t>
  </si>
  <si>
    <t>1 курс</t>
  </si>
  <si>
    <t>2 курс</t>
  </si>
  <si>
    <t>3 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</si>
  <si>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</si>
  <si>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</si>
  <si>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</si>
  <si>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</si>
  <si>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</si>
  <si>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</si>
  <si>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</si>
  <si>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</si>
  <si>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</si>
  <si>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</si>
  <si>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</si>
  <si>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</si>
  <si>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</si>
  <si>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</si>
  <si>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Ф</t>
  </si>
  <si>
    <t>История</t>
  </si>
  <si>
    <t xml:space="preserve">Иностранный язык </t>
  </si>
  <si>
    <t>Ф/Р</t>
  </si>
  <si>
    <t>Физическая культура</t>
  </si>
  <si>
    <t>Математика</t>
  </si>
  <si>
    <t>Физика</t>
  </si>
  <si>
    <t>Химия</t>
  </si>
  <si>
    <t>Общепрофессиональный цикл</t>
  </si>
  <si>
    <t>Профессиональный цикл</t>
  </si>
  <si>
    <t>ВСЕГО</t>
  </si>
  <si>
    <t>Всего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</si>
  <si>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</si>
  <si>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</si>
  <si>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</si>
  <si>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</si>
  <si>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</si>
  <si>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</si>
  <si>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</si>
  <si>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</si>
  <si>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</si>
  <si>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</si>
  <si>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</si>
  <si>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1 семестр</t>
  </si>
  <si>
    <t>2 семестр</t>
  </si>
  <si>
    <t>3 семестр</t>
  </si>
  <si>
    <t>4 семестр</t>
  </si>
  <si>
    <t>5 семестр</t>
  </si>
  <si>
    <t>Итого за 1 курс</t>
  </si>
  <si>
    <t>Итого за 2 курс</t>
  </si>
  <si>
    <t>Итого за 3 курс</t>
  </si>
  <si>
    <t>Общеобразовательный цикл</t>
  </si>
  <si>
    <t>ОБЖ</t>
  </si>
  <si>
    <t>ОП.00</t>
  </si>
  <si>
    <t>П.00</t>
  </si>
  <si>
    <t>ПМ.00</t>
  </si>
  <si>
    <t>Профессиональные модули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</si>
  <si>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</si>
  <si>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</si>
  <si>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</si>
  <si>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</si>
  <si>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</si>
  <si>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</si>
  <si>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</si>
  <si>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ПМ.01</t>
  </si>
  <si>
    <t>МДК.01.01</t>
  </si>
  <si>
    <t>ПМ.02</t>
  </si>
  <si>
    <t>МДК.02.01</t>
  </si>
  <si>
    <t>ФК.00</t>
  </si>
  <si>
    <t>дисциплин и МДК</t>
  </si>
  <si>
    <t>учебной практики</t>
  </si>
  <si>
    <t>экзаменов</t>
  </si>
  <si>
    <t>зачетов</t>
  </si>
  <si>
    <t>УП.01</t>
  </si>
  <si>
    <t>ПП.01</t>
  </si>
  <si>
    <t>УП.02</t>
  </si>
  <si>
    <t>ПП.02</t>
  </si>
  <si>
    <t>Материаловедение</t>
  </si>
  <si>
    <t>Слесарное дело</t>
  </si>
  <si>
    <t>Основы технического черчения</t>
  </si>
  <si>
    <t>Электротехника</t>
  </si>
  <si>
    <t>Основы технической механики и гидравлики</t>
  </si>
  <si>
    <t>Осуществление технического обслуживания и ремонта дорожных и строительных машин (по видам)</t>
  </si>
  <si>
    <t>Обеспечение производства дорожно-строительных работ (по видам)</t>
  </si>
  <si>
    <t>Управление и технология выполнения работ</t>
  </si>
  <si>
    <t>6 семестр</t>
  </si>
  <si>
    <t>ДЗ</t>
  </si>
  <si>
    <t>Устройство, техническое обслуживание и текущий ремонт дорожных и строительных машин</t>
  </si>
  <si>
    <t xml:space="preserve">на базе основного общего образования </t>
  </si>
  <si>
    <t>Всего (по курсам)</t>
  </si>
  <si>
    <t xml:space="preserve">в т.ч. лаб. и практ. занятий </t>
  </si>
  <si>
    <t>17 недель</t>
  </si>
  <si>
    <t>ДЗ,ДЗ</t>
  </si>
  <si>
    <t xml:space="preserve">производств. практики </t>
  </si>
  <si>
    <t>дифф. зачетов</t>
  </si>
  <si>
    <t>-,-,-,ДЗ</t>
  </si>
  <si>
    <t>-,ДЗ</t>
  </si>
  <si>
    <t>Практикоориентированность</t>
  </si>
  <si>
    <t>Профиль: технический</t>
  </si>
  <si>
    <t>Наименование циклов, дисциплин, профессиональных модулей, МДК, практик</t>
  </si>
  <si>
    <t xml:space="preserve">программы подготовки квалифицированных рабочих, служащих
</t>
  </si>
  <si>
    <t>по профессии среднего профессионального образования</t>
  </si>
  <si>
    <t>Квалификации: машинист экскаватора одноковшового; машинист катка самоходного с гладкими вальцами; тракторист</t>
  </si>
  <si>
    <t>ПА.00</t>
  </si>
  <si>
    <t>ГИА.00</t>
  </si>
  <si>
    <t>Государственная итоговая аттестация</t>
  </si>
  <si>
    <t>РАБОЧИЙ УЧЕБНЫЙ ПЛАН</t>
  </si>
  <si>
    <t>3. Перечень кабинетов, лабораторий, мастерских и др. для подготовки по профессии СПО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</si>
  <si>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</si>
  <si>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</si>
  <si>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</si>
  <si>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</si>
  <si>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русского языка и литературы</t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</si>
  <si>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</si>
  <si>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 xml:space="preserve">истории </t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</si>
  <si>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</si>
  <si>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 xml:space="preserve">математики </t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</si>
  <si>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</si>
  <si>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</si>
  <si>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физики и химии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</si>
  <si>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</si>
  <si>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технического черчения</t>
  </si>
  <si>
    <r>
      <t>7.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</si>
  <si>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электротехники</t>
  </si>
  <si>
    <r>
      <t>8.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</si>
  <si>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технической механики и гидравлики</t>
  </si>
  <si>
    <r>
      <t>9.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</si>
  <si>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охраны труда</t>
  </si>
  <si>
    <r>
      <t>10.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</si>
  <si>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безопасности жизнедеятельности</t>
  </si>
  <si>
    <r>
      <t>11.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</si>
  <si>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конструкции дорожных и строительных машин</t>
  </si>
  <si>
    <t>Лаборатории:</t>
  </si>
  <si>
    <t>материаловедения</t>
  </si>
  <si>
    <t>технического обслуживания и ремонта дорожных и строительных машин</t>
  </si>
  <si>
    <t>Мастерские:</t>
  </si>
  <si>
    <t>слесарная</t>
  </si>
  <si>
    <t>электромонтажная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</si>
  <si>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</si>
  <si>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</si>
  <si>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</si>
  <si>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</si>
  <si>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</si>
  <si>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</si>
  <si>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4. Пояснительная записка</t>
  </si>
  <si>
    <t>- продолжительность занятий составляет 45 минут и группируется парами;</t>
  </si>
  <si>
    <t>- при текущем контроле используется накопительная система оценивания, по пятибалльной шкале. Текущий контроль по дисциплинам и междисциплинарным курсам проводится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технологии;</t>
  </si>
  <si>
    <t>- сверх ученого плана 20 часов отводится на программу индивидуального обучения вождению базовой машины тракторов. Вождение начинается со второй недели учебного года первого курса и  проводится индивидуально с каждым обучающимся в дни теоретических занятий.</t>
  </si>
  <si>
    <t>4.1. Общеобразовательный цикл</t>
  </si>
  <si>
    <t>Таблица. Распределение объема вариативной части</t>
  </si>
  <si>
    <r>
      <t xml:space="preserve"> </t>
    </r>
    <r>
      <rPr>
        <sz val="12"/>
        <rFont val="Times New Roman"/>
        <family val="1"/>
        <charset val="204"/>
      </rPr>
      <t>Индекс</t>
    </r>
  </si>
  <si>
    <t>Из вариативной части, час.</t>
  </si>
  <si>
    <t>Устройство и техническое обслуживание автомобилей</t>
  </si>
  <si>
    <t>Особенности эксплуатации техники в различных климатических условиях</t>
  </si>
  <si>
    <t>Оказание первой помощи</t>
  </si>
  <si>
    <t>4.3. Формы проведения консультаций</t>
  </si>
  <si>
    <t>4.4. Формы проведения промежуточной аттестации</t>
  </si>
  <si>
    <t>4.5. Формы проведения государственной итоговой аттестации</t>
  </si>
  <si>
    <t xml:space="preserve">     Согласно учебному плану предусматривается приобретение квалификаций: машинист экскаватора одноковшового; машинист катка самоходного с гладкими вальцами; тракторист.</t>
  </si>
  <si>
    <t xml:space="preserve">     Организация учебного процесса и режим занятий:</t>
  </si>
  <si>
    <t>- продолжительность учебной недели – пятидневная;</t>
  </si>
  <si>
    <t xml:space="preserve">    Изучение общеобразовательных дисциплин осуществляется рассредоточено одновременно с освоением ППКРС СПО в течение 1 и 2 курсов.</t>
  </si>
  <si>
    <t xml:space="preserve">    Промежуточная аттестация в форме экзамена проводится в день, освобожденный от других форм учебной нагрузки, за счет времени, выделенного ФГОС СПО.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 или профессионального модуля. Дифференцированные зачеты и экзамены проводятся преимущественно в период зачетных недель (последняя неделя семестра). </t>
  </si>
  <si>
    <t xml:space="preserve">      Количество экзаменов в каждом учебном году в процессе промежуточной аттестации обучающихся не превышает 8, а количество зачетов и дифференцированных зачетов – 10 (без учета зачетов по физической культуре).</t>
  </si>
  <si>
    <t xml:space="preserve">     Обучение заканчивается государственной итоговой аттестацией, которая включает в себя защиту выпускной квалификационной работы (выпускная практическая квалификационная работа и письменная экзаменационная работа).</t>
  </si>
  <si>
    <t xml:space="preserve">     По результатам государственной итоговой аттестации выпускникам присваивается квалификационный разряд и выдается документ государственного образца об уровне образования и (или) квалификации, заверяемый печатью образовательного учреждения.</t>
  </si>
  <si>
    <t>максимальной нагрузки</t>
  </si>
  <si>
    <t>обязательной аудиторной нагрузки</t>
  </si>
  <si>
    <t>Директор Емельяновского дорожно-строительного техникума</t>
  </si>
  <si>
    <t xml:space="preserve">краевого государственного автономного профессионального образовательного учреждения                                                                                           </t>
  </si>
  <si>
    <t>"Емельяновский дорожно-строительный техникум"</t>
  </si>
  <si>
    <t>23.01.06 Машинист дорожных и строительных машин</t>
  </si>
  <si>
    <t>ОУД.01</t>
  </si>
  <si>
    <t>ОУД.02</t>
  </si>
  <si>
    <t>ОУД.03</t>
  </si>
  <si>
    <t>ОУД.04</t>
  </si>
  <si>
    <t>ОУД.05</t>
  </si>
  <si>
    <t>ОУД.06</t>
  </si>
  <si>
    <t>д/б</t>
  </si>
  <si>
    <t>Информатика</t>
  </si>
  <si>
    <t>ОУД.07</t>
  </si>
  <si>
    <t>ОУД.08</t>
  </si>
  <si>
    <t>ОУД.09</t>
  </si>
  <si>
    <t>ОУД.10</t>
  </si>
  <si>
    <t>ОУД.11</t>
  </si>
  <si>
    <t>Защита выпускной квалификационной работы</t>
  </si>
  <si>
    <t xml:space="preserve">    На изучение общеобразовательного цикла отводится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</t>
  </si>
  <si>
    <t xml:space="preserve">    На экзамен за курс среднего общего образования выносятся следующие дисциплины: русский язык и математика – в письменной форме, информатика – в устной форме.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</si>
  <si>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</si>
  <si>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</si>
  <si>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</si>
  <si>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</si>
  <si>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</si>
  <si>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</si>
  <si>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</si>
  <si>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</si>
  <si>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</si>
  <si>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</si>
  <si>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</si>
  <si>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</si>
  <si>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</si>
  <si>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</si>
  <si>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</si>
  <si>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</si>
  <si>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</si>
  <si>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</si>
  <si>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</si>
  <si>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</si>
  <si>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</si>
  <si>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</si>
  <si>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</si>
  <si>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</si>
  <si>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</si>
  <si>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</si>
  <si>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</si>
  <si>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</si>
  <si>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</si>
  <si>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</si>
  <si>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</si>
  <si>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</si>
  <si>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</si>
  <si>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</si>
  <si>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</si>
  <si>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</si>
  <si>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</si>
  <si>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</si>
  <si>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</si>
  <si>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</si>
  <si>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Т</t>
  </si>
  <si>
    <t>К</t>
  </si>
  <si>
    <t>П</t>
  </si>
  <si>
    <t>Календарный учебный график</t>
  </si>
  <si>
    <t>У</t>
  </si>
  <si>
    <t>ПА</t>
  </si>
  <si>
    <t>ГИА</t>
  </si>
  <si>
    <t>Т - теоретическое обучение, У - учебная практика, П - производственная практика, К - каникулы, ПА - промежуточная аттестация, ГИА - государственная итоговая аттестация</t>
  </si>
  <si>
    <t>информатики</t>
  </si>
  <si>
    <t>стрелковый тир или место для стрельбы</t>
  </si>
  <si>
    <t xml:space="preserve">    Учебное время, отведенное на теоретическое обучение (2052 час.), распределено на учебные дисциплины общеобразовательног цикла ОПОП СПО ППКРС - общие и по выбору из обязательных предметных областей, изучаемые на базовом и профильном уровнях.</t>
  </si>
  <si>
    <t>4.2. Формирование вариативной части</t>
  </si>
  <si>
    <t>О.00</t>
  </si>
  <si>
    <r>
      <rPr>
        <b/>
        <sz val="8"/>
        <rFont val="Times New Roman"/>
        <family val="1"/>
        <charset val="204"/>
      </rPr>
      <t>Консультации</t>
    </r>
    <r>
      <rPr>
        <sz val="8"/>
        <rFont val="Times New Roman"/>
        <family val="1"/>
        <charset val="204"/>
      </rPr>
      <t xml:space="preserve"> проводятся из расчета 4 часа на одного обучающегося на каждый учебный год.</t>
    </r>
  </si>
  <si>
    <t>Нормативный срок обучения 2 года 10 месяцев</t>
  </si>
  <si>
    <t xml:space="preserve">     Учебный план предназначен для подготовки квалифицированных рабочих на базе основного общего образования с получением среднего общего образования со сроком обучения 2 года 10 месяцев.</t>
  </si>
  <si>
    <t xml:space="preserve">     Настоящий учебный план программы подготовки квалифицированных рабочих, служащих (далее – ППКРС) среднего профессионального образования краевого государственного автономного профессионального образовательного учреждения «Емельяновский дорожно-строительный техникум» разработан на основе Федерального государственного образовательного стандарта по профессии среднего профессионального образования (далее – СПО), утвержденного приказом Минобрнауки Россиии № 695 от 02.08.2013 г., зарегистрированного в Минюсте России 20.08.2013 г. № 29538 190629.01 Машинист дорожных и строительных машин, с учетом изменений внесенных приказом Минобрнауки России № 389 от 09.04.2015 г.</t>
  </si>
  <si>
    <t xml:space="preserve">    Федеральный государственный образовательный стандарт среднего общего образования реализуется в пределах образовательных программ СПО по ППКРС с учетом технического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06-259).</t>
  </si>
  <si>
    <t xml:space="preserve">    Консультации предусматриваются в объеме 4 часа на одного обучающегося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профессиональными модулями, изучение которых заканчивается экзаменом.</t>
  </si>
  <si>
    <t>ДЗ,ДЗ,ДЗ</t>
  </si>
  <si>
    <t>З,ДЗ</t>
  </si>
  <si>
    <t>Эффективный поиск работы</t>
  </si>
  <si>
    <t>ОП.07</t>
  </si>
  <si>
    <t>0/7/0</t>
  </si>
  <si>
    <t>Наименование дисциплин, МДК</t>
  </si>
  <si>
    <t xml:space="preserve">    Для обеспечения конкурентоспособности выпускника в соответствии с запросами работодателей учебный план предусматривает получение трех квалификации вместо рекомендуемых ФГОС СПО двух (машинист экскаватора одноковшового; машинист катка самоходного с гладкими вальцами; тракторист). В связи с этим вариативная часть ППКРС в объеме 144 часов распределяется следующим образом (таблица):</t>
  </si>
  <si>
    <t>13</t>
  </si>
  <si>
    <t xml:space="preserve">     Обучение на всех курсах начинается 1 сентября, заканчивается 30 июня.</t>
  </si>
  <si>
    <t>- учебная практика проводится рассредоточено, производственная практика проводится концентрированно на 3 курсе. При проведении учебной практики группа может делиться на подгруппы и звенья.</t>
  </si>
  <si>
    <t>Приложение № _________</t>
  </si>
  <si>
    <t>2 нед.</t>
  </si>
  <si>
    <t>5 нед.</t>
  </si>
  <si>
    <t xml:space="preserve">Приказ № ____ п от _____________ </t>
  </si>
  <si>
    <t>Литература</t>
  </si>
  <si>
    <t xml:space="preserve">Русский язык </t>
  </si>
  <si>
    <t>ОУД.12</t>
  </si>
  <si>
    <t>Астрономия</t>
  </si>
  <si>
    <t>Обществознание</t>
  </si>
  <si>
    <t>23 недели</t>
  </si>
  <si>
    <t xml:space="preserve">    При проведении лабораторных, практических работ учебная группа может делиться на подгруппы численностью не менее 12 человек, по дисциплинам: Иностранный язык,  Информатика.</t>
  </si>
  <si>
    <t>1 нед.</t>
  </si>
  <si>
    <t>Наименование дисциплины/МДК/практик</t>
  </si>
  <si>
    <t>семестр</t>
  </si>
  <si>
    <t>комплексный дифференцированный зачет</t>
  </si>
  <si>
    <t xml:space="preserve">    Консультации могут быть как групповыми, так и индивидуальными и проводятся в устной форме.</t>
  </si>
  <si>
    <t xml:space="preserve">вид </t>
  </si>
  <si>
    <t>Комплексные виды промежуточной аттестации</t>
  </si>
  <si>
    <t>16 недель</t>
  </si>
  <si>
    <t>21 неделя</t>
  </si>
  <si>
    <t>22 недели</t>
  </si>
  <si>
    <t>ДЗ,Э</t>
  </si>
  <si>
    <t>-,ДЗ,-,Э</t>
  </si>
  <si>
    <t>-,ДЗ,-,ДЗ</t>
  </si>
  <si>
    <t>З,З,З,ДЗ</t>
  </si>
  <si>
    <t>3/16/3</t>
  </si>
  <si>
    <t>0/5/1</t>
  </si>
  <si>
    <t>ДЗ,ДЗ,Э</t>
  </si>
  <si>
    <t>0/6/2</t>
  </si>
  <si>
    <t>0/11/3</t>
  </si>
  <si>
    <t>4/35/6</t>
  </si>
  <si>
    <t xml:space="preserve">    Индивдуальный проект выполняется обучающимися самостоятельно под руковдтвом преподавателя по выбранной теме в раках дисципин История или Обществознание в любой избранной области детяельности (познавательной, практической, учебно-исследовательской, социальной, художественно-творческой, иной).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</si>
</sst>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/>
    <xf numFmtId="0" fontId="9" fillId="0" borderId="12" xfId="0" applyFont="1" applyBorder="1"/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/>
    <xf numFmtId="16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0" fontId="8" fillId="0" borderId="2" xfId="0" applyFont="1" applyFill="1" applyBorder="1"/>
    <xf numFmtId="0" fontId="8" fillId="0" borderId="12" xfId="0" applyFont="1" applyFill="1" applyBorder="1"/>
    <xf numFmtId="0" fontId="8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2" fillId="0" borderId="21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 wrapText="1"/>
    </xf>
    <xf numFmtId="0" fontId="8" fillId="2" borderId="2" xfId="0" applyFont="1" applyFill="1" applyBorder="1" applyAlignment="1">
      <alignment horizontal="center" vertical="top"/>
    </xf>
    <xf numFmtId="14" fontId="8" fillId="2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12" xfId="0" applyFont="1" applyFill="1" applyBorder="1"/>
    <xf numFmtId="0" fontId="9" fillId="3" borderId="19" xfId="0" applyFont="1" applyFill="1" applyBorder="1"/>
    <xf numFmtId="0" fontId="9" fillId="3" borderId="13" xfId="0" applyFont="1" applyFill="1" applyBorder="1"/>
    <xf numFmtId="0" fontId="8" fillId="3" borderId="20" xfId="0" applyFont="1" applyFill="1" applyBorder="1"/>
    <xf numFmtId="0" fontId="8" fillId="3" borderId="13" xfId="0" applyFont="1" applyFill="1" applyBorder="1"/>
    <xf numFmtId="0" fontId="12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wrapText="1"/>
    </xf>
    <xf numFmtId="49" fontId="12" fillId="3" borderId="2" xfId="0" applyNumberFormat="1" applyFont="1" applyFill="1" applyBorder="1" applyAlignment="1">
      <alignment horizontal="center"/>
    </xf>
    <xf numFmtId="0" fontId="12" fillId="3" borderId="12" xfId="0" applyFont="1" applyFill="1" applyBorder="1"/>
    <xf numFmtId="0" fontId="12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/>
    <xf numFmtId="0" fontId="12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2" fillId="4" borderId="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4" xfId="0" applyFont="1" applyBorder="1"/>
    <xf numFmtId="0" fontId="8" fillId="5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12" xfId="0" applyFont="1" applyFill="1" applyBorder="1"/>
    <xf numFmtId="0" fontId="8" fillId="5" borderId="2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/>
    </xf>
    <xf numFmtId="0" fontId="8" fillId="6" borderId="2" xfId="0" applyFont="1" applyFill="1" applyBorder="1"/>
    <xf numFmtId="0" fontId="8" fillId="6" borderId="12" xfId="0" applyFont="1" applyFill="1" applyBorder="1"/>
    <xf numFmtId="0" fontId="8" fillId="6" borderId="21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49" fontId="8" fillId="5" borderId="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12" xfId="0" applyFont="1" applyFill="1" applyBorder="1"/>
    <xf numFmtId="0" fontId="8" fillId="3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4" borderId="2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2"/>
    </xf>
    <xf numFmtId="0" fontId="0" fillId="0" borderId="0" xfId="0" applyAlignment="1">
      <alignment horizontal="justify" wrapText="1"/>
    </xf>
    <xf numFmtId="0" fontId="18" fillId="0" borderId="2" xfId="0" applyFont="1" applyBorder="1" applyAlignment="1">
      <alignment horizontal="center" wrapText="1"/>
    </xf>
    <xf numFmtId="0" fontId="13" fillId="7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right"/>
    </xf>
    <xf numFmtId="0" fontId="19" fillId="8" borderId="2" xfId="0" applyFont="1" applyFill="1" applyBorder="1" applyAlignment="1">
      <alignment horizontal="center" vertical="top"/>
    </xf>
    <xf numFmtId="0" fontId="19" fillId="8" borderId="2" xfId="0" applyFont="1" applyFill="1" applyBorder="1" applyAlignment="1">
      <alignment horizontal="right"/>
    </xf>
    <xf numFmtId="0" fontId="19" fillId="8" borderId="2" xfId="0" applyFont="1" applyFill="1" applyBorder="1"/>
    <xf numFmtId="0" fontId="16" fillId="0" borderId="2" xfId="0" applyFont="1" applyBorder="1"/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right" wrapText="1"/>
    </xf>
    <xf numFmtId="0" fontId="19" fillId="8" borderId="2" xfId="0" applyFont="1" applyFill="1" applyBorder="1" applyAlignment="1">
      <alignment horizontal="right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horizontal="right" wrapText="1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21" fillId="0" borderId="12" xfId="0" applyFont="1" applyBorder="1"/>
    <xf numFmtId="0" fontId="21" fillId="0" borderId="4" xfId="0" applyFont="1" applyBorder="1"/>
    <xf numFmtId="0" fontId="21" fillId="0" borderId="2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/>
    <xf numFmtId="0" fontId="22" fillId="0" borderId="2" xfId="0" applyFont="1" applyBorder="1" applyAlignment="1">
      <alignment horizontal="right" wrapText="1"/>
    </xf>
    <xf numFmtId="0" fontId="22" fillId="0" borderId="2" xfId="0" applyFont="1" applyBorder="1" applyAlignment="1">
      <alignment horizontal="right"/>
    </xf>
    <xf numFmtId="0" fontId="22" fillId="0" borderId="2" xfId="0" applyFont="1" applyBorder="1"/>
    <xf numFmtId="0" fontId="7" fillId="0" borderId="0" xfId="0" applyFont="1" applyBorder="1" applyAlignment="1"/>
    <xf numFmtId="49" fontId="7" fillId="0" borderId="0" xfId="0" applyNumberFormat="1" applyFont="1" applyBorder="1" applyAlignment="1">
      <alignment vertical="center" textRotation="90"/>
    </xf>
    <xf numFmtId="49" fontId="7" fillId="0" borderId="2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9" fillId="8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8" fillId="0" borderId="2" xfId="0" applyFont="1" applyBorder="1"/>
    <xf numFmtId="0" fontId="18" fillId="7" borderId="2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right" wrapText="1"/>
    </xf>
    <xf numFmtId="0" fontId="13" fillId="3" borderId="2" xfId="0" applyFont="1" applyFill="1" applyBorder="1" applyAlignment="1">
      <alignment horizontal="right"/>
    </xf>
    <xf numFmtId="0" fontId="13" fillId="3" borderId="2" xfId="0" applyFont="1" applyFill="1" applyBorder="1"/>
    <xf numFmtId="0" fontId="8" fillId="0" borderId="1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ill="1" applyAlignment="1">
      <alignment horizontal="justify" wrapText="1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7"/>
  <sheetViews>
    <sheetView tabSelected="1" view="pageBreakPreview" zoomScale="60" zoomScaleNormal="100" workbookViewId="0">
      <selection activeCell="I37" sqref="H37:I37"/>
    </sheetView>
  </sheetViews>
  <sheetFormatPr defaultColWidth="2.85546875" defaultRowHeight="18"/>
  <cols>
    <col min="1" max="16384" width="2.85546875" style="2"/>
  </cols>
  <sheetData>
    <row r="2" spans="1:5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5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18" t="s">
        <v>174</v>
      </c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" t="s">
        <v>263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4"/>
      <c r="AU5" s="1"/>
      <c r="AV5" s="1"/>
      <c r="AW5" s="1"/>
      <c r="AX5" s="1"/>
    </row>
    <row r="6" spans="1:50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" t="s">
        <v>266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1"/>
      <c r="AV6" s="1"/>
      <c r="AW6" s="1"/>
      <c r="AX6" s="1"/>
    </row>
    <row r="7" spans="1:50" s="1" customFormat="1" ht="18.75"/>
    <row r="8" spans="1:50" s="1" customFormat="1" ht="18.75"/>
    <row r="9" spans="1:50" s="1" customFormat="1" ht="30.75">
      <c r="A9" s="221" t="s">
        <v>112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</row>
    <row r="10" spans="1:50" s="1" customFormat="1" ht="18.75" customHeight="1">
      <c r="A10" s="219" t="s">
        <v>106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</row>
    <row r="11" spans="1:50" s="1" customFormat="1" ht="18.75">
      <c r="A11" s="219" t="s">
        <v>175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</row>
    <row r="12" spans="1:50" s="1" customFormat="1" ht="18.75" customHeight="1">
      <c r="A12" s="219" t="s">
        <v>176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</row>
    <row r="13" spans="1:50" s="1" customFormat="1" ht="18.75" customHeight="1">
      <c r="A13" s="219" t="s">
        <v>107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</row>
    <row r="14" spans="1:50" s="1" customFormat="1" ht="18.75">
      <c r="A14" s="220" t="s">
        <v>177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</row>
    <row r="15" spans="1:50" s="1" customFormat="1" ht="70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218" t="s">
        <v>108</v>
      </c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</row>
    <row r="16" spans="1:50" s="1" customFormat="1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 t="s">
        <v>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8" s="1" customFormat="1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18" t="s">
        <v>248</v>
      </c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</row>
    <row r="18" spans="1:48" s="1" customFormat="1" ht="18.75">
      <c r="Z18" s="218" t="s">
        <v>94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</row>
    <row r="19" spans="1:48" s="1" customFormat="1" ht="18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18" t="s">
        <v>104</v>
      </c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45"/>
      <c r="AU19" s="45"/>
      <c r="AV19" s="45"/>
    </row>
    <row r="20" spans="1:48" ht="1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47" s="319" customFormat="1"/>
  </sheetData>
  <mergeCells count="11">
    <mergeCell ref="AE3:AQ3"/>
    <mergeCell ref="A10:AV10"/>
    <mergeCell ref="A12:AV12"/>
    <mergeCell ref="A13:AV13"/>
    <mergeCell ref="A9:AV9"/>
    <mergeCell ref="Z19:AS19"/>
    <mergeCell ref="Z17:AS17"/>
    <mergeCell ref="Z18:AS18"/>
    <mergeCell ref="A11:AV11"/>
    <mergeCell ref="A14:AV14"/>
    <mergeCell ref="Z15:AS15"/>
  </mergeCells>
  <pageMargins left="0.56999999999999995" right="0.39" top="0.83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7"/>
  <sheetViews>
    <sheetView tabSelected="1" view="pageBreakPreview" zoomScale="60" zoomScaleNormal="100" workbookViewId="0">
      <selection activeCell="I37" sqref="H37:I37"/>
    </sheetView>
  </sheetViews>
  <sheetFormatPr defaultColWidth="2.85546875" defaultRowHeight="12.75"/>
  <cols>
    <col min="1" max="13" width="2.85546875" style="7"/>
    <col min="14" max="14" width="3" style="7" bestFit="1" customWidth="1"/>
    <col min="15" max="41" width="2.85546875" style="7"/>
    <col min="42" max="42" width="2.85546875" style="7" customWidth="1"/>
    <col min="43" max="43" width="2.85546875" style="7"/>
    <col min="44" max="44" width="3" style="7" bestFit="1" customWidth="1"/>
    <col min="45" max="46" width="2.85546875" style="7"/>
    <col min="47" max="47" width="4" style="7" bestFit="1" customWidth="1"/>
    <col min="48" max="16384" width="2.85546875" style="7"/>
  </cols>
  <sheetData>
    <row r="1" spans="1:50" ht="18.75">
      <c r="A1" s="238" t="s">
        <v>237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8"/>
      <c r="AT1" s="8"/>
      <c r="AU1" s="8"/>
      <c r="AV1" s="8"/>
      <c r="AW1" s="8"/>
      <c r="AX1" s="8"/>
    </row>
    <row r="2" spans="1:50" ht="15">
      <c r="A2" s="239" t="s">
        <v>194</v>
      </c>
      <c r="B2" s="239"/>
      <c r="C2" s="239"/>
      <c r="D2" s="239"/>
      <c r="E2" s="240" t="s">
        <v>195</v>
      </c>
      <c r="F2" s="239" t="s">
        <v>196</v>
      </c>
      <c r="G2" s="239"/>
      <c r="H2" s="239"/>
      <c r="I2" s="240" t="s">
        <v>197</v>
      </c>
      <c r="J2" s="239" t="s">
        <v>198</v>
      </c>
      <c r="K2" s="239"/>
      <c r="L2" s="239"/>
      <c r="M2" s="239"/>
      <c r="N2" s="239" t="s">
        <v>199</v>
      </c>
      <c r="O2" s="239"/>
      <c r="P2" s="239"/>
      <c r="Q2" s="239"/>
      <c r="R2" s="240" t="s">
        <v>200</v>
      </c>
      <c r="S2" s="239" t="s">
        <v>201</v>
      </c>
      <c r="T2" s="239"/>
      <c r="U2" s="239"/>
      <c r="V2" s="240" t="s">
        <v>202</v>
      </c>
      <c r="W2" s="239" t="s">
        <v>203</v>
      </c>
      <c r="X2" s="239"/>
      <c r="Y2" s="239"/>
      <c r="Z2" s="240" t="s">
        <v>204</v>
      </c>
      <c r="AA2" s="239" t="s">
        <v>205</v>
      </c>
      <c r="AB2" s="239"/>
      <c r="AC2" s="239"/>
      <c r="AD2" s="239"/>
      <c r="AE2" s="240" t="s">
        <v>206</v>
      </c>
      <c r="AF2" s="239" t="s">
        <v>207</v>
      </c>
      <c r="AG2" s="239"/>
      <c r="AH2" s="239"/>
      <c r="AI2" s="240" t="s">
        <v>208</v>
      </c>
      <c r="AJ2" s="239" t="s">
        <v>209</v>
      </c>
      <c r="AK2" s="239"/>
      <c r="AL2" s="239"/>
      <c r="AM2" s="239"/>
      <c r="AN2" s="239" t="s">
        <v>210</v>
      </c>
      <c r="AO2" s="239"/>
      <c r="AP2" s="239"/>
      <c r="AQ2" s="239"/>
      <c r="AR2" s="240" t="s">
        <v>211</v>
      </c>
      <c r="AS2" s="173"/>
      <c r="AT2" s="173"/>
      <c r="AU2" s="173"/>
      <c r="AV2" s="174"/>
      <c r="AW2" s="173"/>
      <c r="AX2" s="173"/>
    </row>
    <row r="3" spans="1:50" ht="57.75" customHeight="1">
      <c r="A3" s="175" t="s">
        <v>212</v>
      </c>
      <c r="B3" s="175" t="s">
        <v>213</v>
      </c>
      <c r="C3" s="175" t="s">
        <v>214</v>
      </c>
      <c r="D3" s="175" t="s">
        <v>215</v>
      </c>
      <c r="E3" s="240"/>
      <c r="F3" s="175" t="s">
        <v>216</v>
      </c>
      <c r="G3" s="175" t="s">
        <v>217</v>
      </c>
      <c r="H3" s="175" t="s">
        <v>218</v>
      </c>
      <c r="I3" s="240"/>
      <c r="J3" s="175" t="s">
        <v>219</v>
      </c>
      <c r="K3" s="175" t="s">
        <v>220</v>
      </c>
      <c r="L3" s="175" t="s">
        <v>221</v>
      </c>
      <c r="M3" s="175" t="s">
        <v>222</v>
      </c>
      <c r="N3" s="175" t="s">
        <v>212</v>
      </c>
      <c r="O3" s="175" t="s">
        <v>213</v>
      </c>
      <c r="P3" s="175" t="s">
        <v>214</v>
      </c>
      <c r="Q3" s="175" t="s">
        <v>215</v>
      </c>
      <c r="R3" s="240"/>
      <c r="S3" s="175" t="s">
        <v>223</v>
      </c>
      <c r="T3" s="175" t="s">
        <v>224</v>
      </c>
      <c r="U3" s="175" t="s">
        <v>225</v>
      </c>
      <c r="V3" s="240"/>
      <c r="W3" s="175" t="s">
        <v>226</v>
      </c>
      <c r="X3" s="175" t="s">
        <v>227</v>
      </c>
      <c r="Y3" s="175" t="s">
        <v>228</v>
      </c>
      <c r="Z3" s="240"/>
      <c r="AA3" s="175" t="s">
        <v>226</v>
      </c>
      <c r="AB3" s="175" t="s">
        <v>227</v>
      </c>
      <c r="AC3" s="175" t="s">
        <v>228</v>
      </c>
      <c r="AD3" s="175" t="s">
        <v>229</v>
      </c>
      <c r="AE3" s="240"/>
      <c r="AF3" s="175" t="s">
        <v>216</v>
      </c>
      <c r="AG3" s="175" t="s">
        <v>217</v>
      </c>
      <c r="AH3" s="175" t="s">
        <v>218</v>
      </c>
      <c r="AI3" s="240"/>
      <c r="AJ3" s="175" t="s">
        <v>230</v>
      </c>
      <c r="AK3" s="175" t="s">
        <v>231</v>
      </c>
      <c r="AL3" s="175" t="s">
        <v>232</v>
      </c>
      <c r="AM3" s="175" t="s">
        <v>233</v>
      </c>
      <c r="AN3" s="175" t="s">
        <v>212</v>
      </c>
      <c r="AO3" s="175" t="s">
        <v>213</v>
      </c>
      <c r="AP3" s="175" t="s">
        <v>214</v>
      </c>
      <c r="AQ3" s="175" t="s">
        <v>215</v>
      </c>
      <c r="AR3" s="240"/>
      <c r="AS3" s="176"/>
      <c r="AT3" s="176"/>
      <c r="AU3" s="176"/>
      <c r="AV3" s="174"/>
      <c r="AW3" s="176"/>
      <c r="AX3" s="176"/>
    </row>
    <row r="4" spans="1:50" s="184" customFormat="1">
      <c r="A4" s="183">
        <v>1</v>
      </c>
      <c r="B4" s="183">
        <v>2</v>
      </c>
      <c r="C4" s="183">
        <v>3</v>
      </c>
      <c r="D4" s="183">
        <v>4</v>
      </c>
      <c r="E4" s="183">
        <v>5</v>
      </c>
      <c r="F4" s="183">
        <v>6</v>
      </c>
      <c r="G4" s="183">
        <v>7</v>
      </c>
      <c r="H4" s="183">
        <v>8</v>
      </c>
      <c r="I4" s="183">
        <v>9</v>
      </c>
      <c r="J4" s="183">
        <v>10</v>
      </c>
      <c r="K4" s="183">
        <v>11</v>
      </c>
      <c r="L4" s="183">
        <v>12</v>
      </c>
      <c r="M4" s="183">
        <v>13</v>
      </c>
      <c r="N4" s="183">
        <v>14</v>
      </c>
      <c r="O4" s="183">
        <v>15</v>
      </c>
      <c r="P4" s="183">
        <v>16</v>
      </c>
      <c r="Q4" s="183">
        <v>17</v>
      </c>
      <c r="R4" s="183">
        <v>18</v>
      </c>
      <c r="S4" s="183">
        <v>19</v>
      </c>
      <c r="T4" s="183">
        <v>20</v>
      </c>
      <c r="U4" s="183">
        <v>21</v>
      </c>
      <c r="V4" s="183">
        <v>22</v>
      </c>
      <c r="W4" s="183">
        <v>23</v>
      </c>
      <c r="X4" s="183">
        <v>24</v>
      </c>
      <c r="Y4" s="183">
        <v>25</v>
      </c>
      <c r="Z4" s="183">
        <v>26</v>
      </c>
      <c r="AA4" s="183">
        <v>27</v>
      </c>
      <c r="AB4" s="183">
        <v>28</v>
      </c>
      <c r="AC4" s="183">
        <v>29</v>
      </c>
      <c r="AD4" s="183">
        <v>30</v>
      </c>
      <c r="AE4" s="183">
        <v>31</v>
      </c>
      <c r="AF4" s="183">
        <v>32</v>
      </c>
      <c r="AG4" s="183">
        <v>33</v>
      </c>
      <c r="AH4" s="183">
        <v>34</v>
      </c>
      <c r="AI4" s="183">
        <v>35</v>
      </c>
      <c r="AJ4" s="183">
        <v>36</v>
      </c>
      <c r="AK4" s="183">
        <v>37</v>
      </c>
      <c r="AL4" s="183">
        <v>38</v>
      </c>
      <c r="AM4" s="183">
        <v>39</v>
      </c>
      <c r="AN4" s="183">
        <v>40</v>
      </c>
      <c r="AO4" s="183">
        <v>41</v>
      </c>
      <c r="AP4" s="183">
        <v>42</v>
      </c>
      <c r="AQ4" s="183">
        <v>43</v>
      </c>
      <c r="AR4" s="240"/>
      <c r="AS4" s="55"/>
      <c r="AT4" s="55"/>
      <c r="AU4" s="55"/>
      <c r="AV4" s="55"/>
      <c r="AW4" s="55"/>
      <c r="AX4" s="55"/>
    </row>
    <row r="5" spans="1:50" ht="15">
      <c r="A5" s="227" t="s">
        <v>234</v>
      </c>
      <c r="B5" s="227" t="s">
        <v>234</v>
      </c>
      <c r="C5" s="227" t="s">
        <v>234</v>
      </c>
      <c r="D5" s="227" t="s">
        <v>234</v>
      </c>
      <c r="E5" s="227" t="s">
        <v>234</v>
      </c>
      <c r="F5" s="227" t="s">
        <v>234</v>
      </c>
      <c r="G5" s="227" t="s">
        <v>234</v>
      </c>
      <c r="H5" s="227" t="s">
        <v>234</v>
      </c>
      <c r="I5" s="227" t="s">
        <v>234</v>
      </c>
      <c r="J5" s="227" t="s">
        <v>234</v>
      </c>
      <c r="K5" s="227" t="s">
        <v>234</v>
      </c>
      <c r="L5" s="227" t="s">
        <v>234</v>
      </c>
      <c r="M5" s="227" t="s">
        <v>234</v>
      </c>
      <c r="N5" s="227" t="s">
        <v>234</v>
      </c>
      <c r="O5" s="227" t="s">
        <v>234</v>
      </c>
      <c r="P5" s="227" t="s">
        <v>234</v>
      </c>
      <c r="Q5" s="227" t="s">
        <v>234</v>
      </c>
      <c r="R5" s="227" t="s">
        <v>235</v>
      </c>
      <c r="S5" s="227" t="s">
        <v>235</v>
      </c>
      <c r="T5" s="178" t="s">
        <v>234</v>
      </c>
      <c r="U5" s="179" t="s">
        <v>234</v>
      </c>
      <c r="V5" s="178" t="s">
        <v>234</v>
      </c>
      <c r="W5" s="179" t="s">
        <v>234</v>
      </c>
      <c r="X5" s="178" t="s">
        <v>234</v>
      </c>
      <c r="Y5" s="179" t="s">
        <v>234</v>
      </c>
      <c r="Z5" s="178" t="s">
        <v>234</v>
      </c>
      <c r="AA5" s="179" t="s">
        <v>234</v>
      </c>
      <c r="AB5" s="178" t="s">
        <v>234</v>
      </c>
      <c r="AC5" s="179" t="s">
        <v>234</v>
      </c>
      <c r="AD5" s="178" t="s">
        <v>234</v>
      </c>
      <c r="AE5" s="179" t="s">
        <v>234</v>
      </c>
      <c r="AF5" s="178" t="s">
        <v>234</v>
      </c>
      <c r="AG5" s="179" t="s">
        <v>234</v>
      </c>
      <c r="AH5" s="178" t="s">
        <v>234</v>
      </c>
      <c r="AI5" s="179" t="s">
        <v>234</v>
      </c>
      <c r="AJ5" s="178" t="s">
        <v>234</v>
      </c>
      <c r="AK5" s="179" t="s">
        <v>234</v>
      </c>
      <c r="AL5" s="178" t="s">
        <v>234</v>
      </c>
      <c r="AM5" s="178" t="s">
        <v>234</v>
      </c>
      <c r="AN5" s="178" t="s">
        <v>234</v>
      </c>
      <c r="AO5" s="178" t="s">
        <v>234</v>
      </c>
      <c r="AP5" s="178" t="s">
        <v>234</v>
      </c>
      <c r="AQ5" s="223" t="s">
        <v>239</v>
      </c>
      <c r="AR5" s="225">
        <v>1</v>
      </c>
      <c r="AS5" s="180"/>
      <c r="AT5" s="180"/>
      <c r="AU5" s="180"/>
      <c r="AV5" s="180"/>
      <c r="AW5" s="180"/>
      <c r="AX5" s="180"/>
    </row>
    <row r="6" spans="1:50" ht="1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182" t="s">
        <v>238</v>
      </c>
      <c r="U6" s="182" t="s">
        <v>238</v>
      </c>
      <c r="V6" s="182" t="s">
        <v>238</v>
      </c>
      <c r="W6" s="182" t="s">
        <v>238</v>
      </c>
      <c r="X6" s="182" t="s">
        <v>238</v>
      </c>
      <c r="Y6" s="182" t="s">
        <v>238</v>
      </c>
      <c r="Z6" s="182" t="s">
        <v>238</v>
      </c>
      <c r="AA6" s="182" t="s">
        <v>238</v>
      </c>
      <c r="AB6" s="182" t="s">
        <v>238</v>
      </c>
      <c r="AC6" s="182" t="s">
        <v>238</v>
      </c>
      <c r="AD6" s="182" t="s">
        <v>238</v>
      </c>
      <c r="AE6" s="182" t="s">
        <v>238</v>
      </c>
      <c r="AF6" s="182" t="s">
        <v>238</v>
      </c>
      <c r="AG6" s="182" t="s">
        <v>238</v>
      </c>
      <c r="AH6" s="182" t="s">
        <v>238</v>
      </c>
      <c r="AI6" s="182" t="s">
        <v>238</v>
      </c>
      <c r="AJ6" s="182" t="s">
        <v>238</v>
      </c>
      <c r="AK6" s="182" t="s">
        <v>238</v>
      </c>
      <c r="AL6" s="182" t="s">
        <v>238</v>
      </c>
      <c r="AM6" s="182" t="s">
        <v>238</v>
      </c>
      <c r="AN6" s="182" t="s">
        <v>238</v>
      </c>
      <c r="AO6" s="182" t="s">
        <v>238</v>
      </c>
      <c r="AP6" s="182" t="s">
        <v>238</v>
      </c>
      <c r="AQ6" s="224"/>
      <c r="AR6" s="225"/>
      <c r="AS6" s="180"/>
      <c r="AT6" s="180"/>
      <c r="AU6" s="180"/>
      <c r="AV6" s="180"/>
      <c r="AW6" s="180"/>
      <c r="AX6" s="180"/>
    </row>
    <row r="7" spans="1:50" ht="15" customHeight="1">
      <c r="A7" s="177" t="s">
        <v>234</v>
      </c>
      <c r="B7" s="178" t="s">
        <v>234</v>
      </c>
      <c r="C7" s="179" t="s">
        <v>234</v>
      </c>
      <c r="D7" s="178" t="s">
        <v>234</v>
      </c>
      <c r="E7" s="179" t="s">
        <v>234</v>
      </c>
      <c r="F7" s="178" t="s">
        <v>234</v>
      </c>
      <c r="G7" s="179" t="s">
        <v>234</v>
      </c>
      <c r="H7" s="178" t="s">
        <v>234</v>
      </c>
      <c r="I7" s="179" t="s">
        <v>234</v>
      </c>
      <c r="J7" s="178" t="s">
        <v>234</v>
      </c>
      <c r="K7" s="179" t="s">
        <v>234</v>
      </c>
      <c r="L7" s="178" t="s">
        <v>234</v>
      </c>
      <c r="M7" s="179" t="s">
        <v>234</v>
      </c>
      <c r="N7" s="178" t="s">
        <v>234</v>
      </c>
      <c r="O7" s="179" t="s">
        <v>234</v>
      </c>
      <c r="P7" s="178" t="s">
        <v>234</v>
      </c>
      <c r="Q7" s="178" t="s">
        <v>234</v>
      </c>
      <c r="R7" s="227" t="s">
        <v>235</v>
      </c>
      <c r="S7" s="227" t="s">
        <v>235</v>
      </c>
      <c r="T7" s="178" t="s">
        <v>234</v>
      </c>
      <c r="U7" s="179" t="s">
        <v>234</v>
      </c>
      <c r="V7" s="178" t="s">
        <v>234</v>
      </c>
      <c r="W7" s="179" t="s">
        <v>234</v>
      </c>
      <c r="X7" s="178" t="s">
        <v>234</v>
      </c>
      <c r="Y7" s="179" t="s">
        <v>234</v>
      </c>
      <c r="Z7" s="178" t="s">
        <v>234</v>
      </c>
      <c r="AA7" s="179" t="s">
        <v>234</v>
      </c>
      <c r="AB7" s="178" t="s">
        <v>234</v>
      </c>
      <c r="AC7" s="179" t="s">
        <v>234</v>
      </c>
      <c r="AD7" s="178" t="s">
        <v>234</v>
      </c>
      <c r="AE7" s="179" t="s">
        <v>234</v>
      </c>
      <c r="AF7" s="178" t="s">
        <v>234</v>
      </c>
      <c r="AG7" s="179" t="s">
        <v>234</v>
      </c>
      <c r="AH7" s="178" t="s">
        <v>234</v>
      </c>
      <c r="AI7" s="179" t="s">
        <v>234</v>
      </c>
      <c r="AJ7" s="178" t="s">
        <v>234</v>
      </c>
      <c r="AK7" s="178" t="s">
        <v>234</v>
      </c>
      <c r="AL7" s="179" t="s">
        <v>234</v>
      </c>
      <c r="AM7" s="178" t="s">
        <v>234</v>
      </c>
      <c r="AN7" s="179" t="s">
        <v>234</v>
      </c>
      <c r="AO7" s="179" t="s">
        <v>234</v>
      </c>
      <c r="AP7" s="223" t="s">
        <v>239</v>
      </c>
      <c r="AQ7" s="223" t="s">
        <v>239</v>
      </c>
      <c r="AR7" s="225">
        <v>2</v>
      </c>
      <c r="AS7" s="180"/>
      <c r="AT7" s="180"/>
      <c r="AU7" s="180"/>
      <c r="AV7" s="180"/>
      <c r="AW7" s="180"/>
      <c r="AX7" s="180"/>
    </row>
    <row r="8" spans="1:50" ht="15">
      <c r="A8" s="181" t="s">
        <v>238</v>
      </c>
      <c r="B8" s="181" t="s">
        <v>238</v>
      </c>
      <c r="C8" s="181" t="s">
        <v>238</v>
      </c>
      <c r="D8" s="181" t="s">
        <v>238</v>
      </c>
      <c r="E8" s="181" t="s">
        <v>238</v>
      </c>
      <c r="F8" s="181" t="s">
        <v>238</v>
      </c>
      <c r="G8" s="181" t="s">
        <v>238</v>
      </c>
      <c r="H8" s="181" t="s">
        <v>238</v>
      </c>
      <c r="I8" s="181" t="s">
        <v>238</v>
      </c>
      <c r="J8" s="181" t="s">
        <v>238</v>
      </c>
      <c r="K8" s="181" t="s">
        <v>238</v>
      </c>
      <c r="L8" s="181" t="s">
        <v>238</v>
      </c>
      <c r="M8" s="181" t="s">
        <v>238</v>
      </c>
      <c r="N8" s="181" t="s">
        <v>238</v>
      </c>
      <c r="O8" s="181" t="s">
        <v>238</v>
      </c>
      <c r="P8" s="181" t="s">
        <v>238</v>
      </c>
      <c r="Q8" s="181" t="s">
        <v>238</v>
      </c>
      <c r="R8" s="228"/>
      <c r="S8" s="228"/>
      <c r="T8" s="182" t="s">
        <v>238</v>
      </c>
      <c r="U8" s="182" t="s">
        <v>238</v>
      </c>
      <c r="V8" s="182" t="s">
        <v>238</v>
      </c>
      <c r="W8" s="182" t="s">
        <v>238</v>
      </c>
      <c r="X8" s="182" t="s">
        <v>238</v>
      </c>
      <c r="Y8" s="182" t="s">
        <v>238</v>
      </c>
      <c r="Z8" s="182" t="s">
        <v>238</v>
      </c>
      <c r="AA8" s="182" t="s">
        <v>238</v>
      </c>
      <c r="AB8" s="182" t="s">
        <v>238</v>
      </c>
      <c r="AC8" s="182" t="s">
        <v>238</v>
      </c>
      <c r="AD8" s="182" t="s">
        <v>238</v>
      </c>
      <c r="AE8" s="182" t="s">
        <v>238</v>
      </c>
      <c r="AF8" s="182" t="s">
        <v>238</v>
      </c>
      <c r="AG8" s="182" t="s">
        <v>238</v>
      </c>
      <c r="AH8" s="182" t="s">
        <v>238</v>
      </c>
      <c r="AI8" s="182" t="s">
        <v>238</v>
      </c>
      <c r="AJ8" s="182" t="s">
        <v>238</v>
      </c>
      <c r="AK8" s="189" t="s">
        <v>238</v>
      </c>
      <c r="AL8" s="180" t="s">
        <v>238</v>
      </c>
      <c r="AM8" s="189" t="s">
        <v>238</v>
      </c>
      <c r="AN8" s="188" t="s">
        <v>238</v>
      </c>
      <c r="AO8" s="188" t="s">
        <v>238</v>
      </c>
      <c r="AP8" s="224"/>
      <c r="AQ8" s="224"/>
      <c r="AR8" s="225">
        <v>2</v>
      </c>
      <c r="AS8" s="180"/>
      <c r="AT8" s="180"/>
      <c r="AU8" s="180"/>
      <c r="AV8" s="180"/>
      <c r="AW8" s="180"/>
      <c r="AX8" s="180"/>
    </row>
    <row r="9" spans="1:50" ht="15" customHeight="1">
      <c r="A9" s="226" t="s">
        <v>236</v>
      </c>
      <c r="B9" s="226" t="s">
        <v>236</v>
      </c>
      <c r="C9" s="226" t="s">
        <v>236</v>
      </c>
      <c r="D9" s="226" t="s">
        <v>236</v>
      </c>
      <c r="E9" s="226" t="s">
        <v>236</v>
      </c>
      <c r="F9" s="226" t="s">
        <v>236</v>
      </c>
      <c r="G9" s="226" t="s">
        <v>236</v>
      </c>
      <c r="H9" s="178" t="s">
        <v>234</v>
      </c>
      <c r="I9" s="178" t="s">
        <v>234</v>
      </c>
      <c r="J9" s="178" t="s">
        <v>234</v>
      </c>
      <c r="K9" s="179" t="s">
        <v>234</v>
      </c>
      <c r="L9" s="178" t="s">
        <v>234</v>
      </c>
      <c r="M9" s="179" t="s">
        <v>234</v>
      </c>
      <c r="N9" s="178" t="s">
        <v>234</v>
      </c>
      <c r="O9" s="179" t="s">
        <v>234</v>
      </c>
      <c r="P9" s="178" t="s">
        <v>234</v>
      </c>
      <c r="Q9" s="223" t="s">
        <v>239</v>
      </c>
      <c r="R9" s="226" t="s">
        <v>235</v>
      </c>
      <c r="S9" s="226" t="s">
        <v>235</v>
      </c>
      <c r="T9" s="178" t="s">
        <v>234</v>
      </c>
      <c r="U9" s="179" t="s">
        <v>234</v>
      </c>
      <c r="V9" s="178" t="s">
        <v>234</v>
      </c>
      <c r="W9" s="179" t="s">
        <v>234</v>
      </c>
      <c r="X9" s="178" t="s">
        <v>234</v>
      </c>
      <c r="Y9" s="179" t="s">
        <v>234</v>
      </c>
      <c r="Z9" s="178" t="s">
        <v>234</v>
      </c>
      <c r="AA9" s="178" t="s">
        <v>234</v>
      </c>
      <c r="AB9" s="178" t="s">
        <v>234</v>
      </c>
      <c r="AC9" s="179" t="s">
        <v>234</v>
      </c>
      <c r="AD9" s="178" t="s">
        <v>234</v>
      </c>
      <c r="AE9" s="179" t="s">
        <v>234</v>
      </c>
      <c r="AF9" s="178" t="s">
        <v>234</v>
      </c>
      <c r="AG9" s="179" t="s">
        <v>234</v>
      </c>
      <c r="AH9" s="178" t="s">
        <v>234</v>
      </c>
      <c r="AI9" s="226" t="s">
        <v>236</v>
      </c>
      <c r="AJ9" s="226" t="s">
        <v>236</v>
      </c>
      <c r="AK9" s="226" t="s">
        <v>236</v>
      </c>
      <c r="AL9" s="226" t="s">
        <v>236</v>
      </c>
      <c r="AM9" s="226" t="s">
        <v>236</v>
      </c>
      <c r="AN9" s="226" t="s">
        <v>236</v>
      </c>
      <c r="AO9" s="229" t="s">
        <v>239</v>
      </c>
      <c r="AP9" s="229" t="s">
        <v>240</v>
      </c>
      <c r="AQ9" s="229" t="s">
        <v>240</v>
      </c>
      <c r="AR9" s="225">
        <v>3</v>
      </c>
      <c r="AS9" s="180"/>
      <c r="AT9" s="180"/>
      <c r="AU9" s="180"/>
      <c r="AV9" s="180"/>
      <c r="AW9" s="180"/>
      <c r="AX9" s="180"/>
    </row>
    <row r="10" spans="1:50" ht="15">
      <c r="A10" s="226"/>
      <c r="B10" s="226"/>
      <c r="C10" s="226"/>
      <c r="D10" s="226"/>
      <c r="E10" s="226"/>
      <c r="F10" s="226"/>
      <c r="G10" s="226"/>
      <c r="H10" s="197" t="s">
        <v>238</v>
      </c>
      <c r="I10" s="197" t="s">
        <v>238</v>
      </c>
      <c r="J10" s="197" t="s">
        <v>238</v>
      </c>
      <c r="K10" s="197" t="s">
        <v>238</v>
      </c>
      <c r="L10" s="197" t="s">
        <v>238</v>
      </c>
      <c r="M10" s="197" t="s">
        <v>238</v>
      </c>
      <c r="N10" s="197" t="s">
        <v>238</v>
      </c>
      <c r="O10" s="197" t="s">
        <v>238</v>
      </c>
      <c r="P10" s="197" t="s">
        <v>238</v>
      </c>
      <c r="Q10" s="224"/>
      <c r="R10" s="226"/>
      <c r="S10" s="226"/>
      <c r="T10" s="197" t="s">
        <v>238</v>
      </c>
      <c r="U10" s="197" t="s">
        <v>238</v>
      </c>
      <c r="V10" s="197" t="s">
        <v>238</v>
      </c>
      <c r="W10" s="197" t="s">
        <v>238</v>
      </c>
      <c r="X10" s="197" t="s">
        <v>238</v>
      </c>
      <c r="Y10" s="197" t="s">
        <v>238</v>
      </c>
      <c r="Z10" s="197" t="s">
        <v>238</v>
      </c>
      <c r="AA10" s="197" t="s">
        <v>238</v>
      </c>
      <c r="AB10" s="197" t="s">
        <v>238</v>
      </c>
      <c r="AC10" s="197" t="s">
        <v>238</v>
      </c>
      <c r="AD10" s="197" t="s">
        <v>238</v>
      </c>
      <c r="AE10" s="197" t="s">
        <v>238</v>
      </c>
      <c r="AF10" s="197" t="s">
        <v>238</v>
      </c>
      <c r="AG10" s="197" t="s">
        <v>238</v>
      </c>
      <c r="AH10" s="197" t="s">
        <v>238</v>
      </c>
      <c r="AI10" s="226"/>
      <c r="AJ10" s="226"/>
      <c r="AK10" s="226"/>
      <c r="AL10" s="226"/>
      <c r="AM10" s="226"/>
      <c r="AN10" s="226"/>
      <c r="AO10" s="229"/>
      <c r="AP10" s="229"/>
      <c r="AQ10" s="229"/>
      <c r="AR10" s="225"/>
      <c r="AS10" s="180"/>
      <c r="AT10" s="180"/>
      <c r="AU10" s="180"/>
      <c r="AV10" s="180"/>
      <c r="AW10" s="180"/>
      <c r="AX10" s="180"/>
    </row>
    <row r="11" spans="1:50" ht="29.25" customHeight="1">
      <c r="A11" s="236" t="s">
        <v>241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187"/>
      <c r="AT11" s="187"/>
      <c r="AU11" s="187"/>
      <c r="AV11" s="187"/>
      <c r="AW11" s="187"/>
      <c r="AX11" s="187"/>
    </row>
    <row r="13" spans="1:50" ht="15">
      <c r="C13" s="9"/>
      <c r="F13" s="10"/>
    </row>
    <row r="14" spans="1:50" ht="18.75">
      <c r="A14" s="237" t="s">
        <v>3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</row>
    <row r="15" spans="1:50">
      <c r="C15" s="11"/>
    </row>
    <row r="16" spans="1:50" s="46" customFormat="1" ht="62.25" customHeight="1">
      <c r="A16" s="233" t="s">
        <v>4</v>
      </c>
      <c r="B16" s="233"/>
      <c r="C16" s="233"/>
      <c r="D16" s="233" t="s">
        <v>38</v>
      </c>
      <c r="E16" s="233"/>
      <c r="F16" s="233"/>
      <c r="G16" s="233"/>
      <c r="H16" s="233"/>
      <c r="I16" s="233"/>
      <c r="J16" s="233"/>
      <c r="K16" s="233"/>
      <c r="L16" s="233" t="s">
        <v>39</v>
      </c>
      <c r="M16" s="233"/>
      <c r="N16" s="233"/>
      <c r="O16" s="233"/>
      <c r="P16" s="233"/>
      <c r="Q16" s="233"/>
      <c r="R16" s="233" t="s">
        <v>5</v>
      </c>
      <c r="S16" s="233"/>
      <c r="T16" s="233"/>
      <c r="U16" s="233"/>
      <c r="V16" s="233"/>
      <c r="W16" s="233"/>
      <c r="X16" s="233" t="s">
        <v>40</v>
      </c>
      <c r="Y16" s="233"/>
      <c r="Z16" s="233"/>
      <c r="AA16" s="233"/>
      <c r="AB16" s="233"/>
      <c r="AC16" s="233"/>
      <c r="AD16" s="233" t="s">
        <v>111</v>
      </c>
      <c r="AE16" s="233"/>
      <c r="AF16" s="233"/>
      <c r="AG16" s="233"/>
      <c r="AH16" s="233"/>
      <c r="AI16" s="233"/>
      <c r="AJ16" s="233" t="s">
        <v>6</v>
      </c>
      <c r="AK16" s="233"/>
      <c r="AL16" s="233"/>
      <c r="AM16" s="233"/>
      <c r="AN16" s="233"/>
      <c r="AO16" s="233" t="s">
        <v>95</v>
      </c>
      <c r="AP16" s="233"/>
      <c r="AQ16" s="233"/>
      <c r="AR16" s="233"/>
    </row>
    <row r="17" spans="1:47" s="185" customFormat="1" ht="15">
      <c r="A17" s="234">
        <v>1</v>
      </c>
      <c r="B17" s="234"/>
      <c r="C17" s="234"/>
      <c r="D17" s="234">
        <v>2</v>
      </c>
      <c r="E17" s="234"/>
      <c r="F17" s="234"/>
      <c r="G17" s="234"/>
      <c r="H17" s="234"/>
      <c r="I17" s="234"/>
      <c r="J17" s="234">
        <v>3</v>
      </c>
      <c r="K17" s="234"/>
      <c r="L17" s="234">
        <v>3</v>
      </c>
      <c r="M17" s="234"/>
      <c r="N17" s="234">
        <v>4</v>
      </c>
      <c r="O17" s="234"/>
      <c r="P17" s="234"/>
      <c r="Q17" s="234"/>
      <c r="R17" s="234">
        <v>4</v>
      </c>
      <c r="S17" s="234"/>
      <c r="T17" s="234"/>
      <c r="U17" s="234"/>
      <c r="V17" s="234">
        <v>5</v>
      </c>
      <c r="W17" s="234"/>
      <c r="X17" s="234">
        <v>5</v>
      </c>
      <c r="Y17" s="234"/>
      <c r="Z17" s="234"/>
      <c r="AA17" s="234"/>
      <c r="AB17" s="234"/>
      <c r="AC17" s="234">
        <v>6</v>
      </c>
      <c r="AD17" s="234">
        <v>6</v>
      </c>
      <c r="AE17" s="234"/>
      <c r="AF17" s="234"/>
      <c r="AG17" s="234"/>
      <c r="AH17" s="234"/>
      <c r="AI17" s="234"/>
      <c r="AJ17" s="234">
        <v>7</v>
      </c>
      <c r="AK17" s="234"/>
      <c r="AL17" s="234"/>
      <c r="AM17" s="234"/>
      <c r="AN17" s="234"/>
      <c r="AO17" s="234">
        <v>8</v>
      </c>
      <c r="AP17" s="234"/>
      <c r="AQ17" s="234"/>
      <c r="AR17" s="234"/>
    </row>
    <row r="18" spans="1:47" s="46" customFormat="1" ht="18.75">
      <c r="A18" s="232" t="s">
        <v>9</v>
      </c>
      <c r="B18" s="232"/>
      <c r="C18" s="232"/>
      <c r="D18" s="230">
        <v>37.200000000000003</v>
      </c>
      <c r="E18" s="230"/>
      <c r="F18" s="230"/>
      <c r="G18" s="230"/>
      <c r="H18" s="230"/>
      <c r="I18" s="230"/>
      <c r="J18" s="230"/>
      <c r="K18" s="230"/>
      <c r="L18" s="230">
        <v>2.8</v>
      </c>
      <c r="M18" s="230"/>
      <c r="N18" s="230"/>
      <c r="O18" s="230"/>
      <c r="P18" s="230"/>
      <c r="Q18" s="230"/>
      <c r="R18" s="232">
        <v>0</v>
      </c>
      <c r="S18" s="232"/>
      <c r="T18" s="232"/>
      <c r="U18" s="232"/>
      <c r="V18" s="232"/>
      <c r="W18" s="232"/>
      <c r="X18" s="232">
        <v>1</v>
      </c>
      <c r="Y18" s="232"/>
      <c r="Z18" s="232"/>
      <c r="AA18" s="232"/>
      <c r="AB18" s="232"/>
      <c r="AC18" s="232"/>
      <c r="AD18" s="232">
        <v>0</v>
      </c>
      <c r="AE18" s="232"/>
      <c r="AF18" s="232"/>
      <c r="AG18" s="232"/>
      <c r="AH18" s="232"/>
      <c r="AI18" s="232"/>
      <c r="AJ18" s="232">
        <v>11</v>
      </c>
      <c r="AK18" s="232"/>
      <c r="AL18" s="232"/>
      <c r="AM18" s="232"/>
      <c r="AN18" s="232"/>
      <c r="AO18" s="232">
        <f>SUM(D18:AN18)</f>
        <v>52</v>
      </c>
      <c r="AP18" s="232"/>
      <c r="AQ18" s="232"/>
      <c r="AR18" s="232"/>
    </row>
    <row r="19" spans="1:47" s="46" customFormat="1" ht="18.75">
      <c r="A19" s="232" t="s">
        <v>10</v>
      </c>
      <c r="B19" s="232"/>
      <c r="C19" s="232"/>
      <c r="D19" s="230">
        <v>33.1</v>
      </c>
      <c r="E19" s="230"/>
      <c r="F19" s="230"/>
      <c r="G19" s="230"/>
      <c r="H19" s="230"/>
      <c r="I19" s="230"/>
      <c r="J19" s="230"/>
      <c r="K19" s="230"/>
      <c r="L19" s="230">
        <v>5.9</v>
      </c>
      <c r="M19" s="230"/>
      <c r="N19" s="230"/>
      <c r="O19" s="230"/>
      <c r="P19" s="230"/>
      <c r="Q19" s="230"/>
      <c r="R19" s="232">
        <v>0</v>
      </c>
      <c r="S19" s="232"/>
      <c r="T19" s="232"/>
      <c r="U19" s="232"/>
      <c r="V19" s="232"/>
      <c r="W19" s="232"/>
      <c r="X19" s="232">
        <v>2</v>
      </c>
      <c r="Y19" s="232"/>
      <c r="Z19" s="232"/>
      <c r="AA19" s="232"/>
      <c r="AB19" s="232"/>
      <c r="AC19" s="232"/>
      <c r="AD19" s="232">
        <v>0</v>
      </c>
      <c r="AE19" s="232"/>
      <c r="AF19" s="232"/>
      <c r="AG19" s="232"/>
      <c r="AH19" s="232"/>
      <c r="AI19" s="232"/>
      <c r="AJ19" s="232">
        <v>11</v>
      </c>
      <c r="AK19" s="232"/>
      <c r="AL19" s="232"/>
      <c r="AM19" s="232"/>
      <c r="AN19" s="232"/>
      <c r="AO19" s="232">
        <f t="shared" ref="AO19:AO20" si="0">SUM(D19:AN19)</f>
        <v>52</v>
      </c>
      <c r="AP19" s="232"/>
      <c r="AQ19" s="232"/>
      <c r="AR19" s="232"/>
    </row>
    <row r="20" spans="1:47" s="46" customFormat="1" ht="18.75">
      <c r="A20" s="232" t="s">
        <v>11</v>
      </c>
      <c r="B20" s="232"/>
      <c r="C20" s="232"/>
      <c r="D20" s="230">
        <v>8.6999999999999993</v>
      </c>
      <c r="E20" s="230"/>
      <c r="F20" s="230"/>
      <c r="G20" s="230"/>
      <c r="H20" s="230"/>
      <c r="I20" s="230"/>
      <c r="J20" s="230"/>
      <c r="K20" s="230"/>
      <c r="L20" s="230">
        <v>15.3</v>
      </c>
      <c r="M20" s="230"/>
      <c r="N20" s="230"/>
      <c r="O20" s="230"/>
      <c r="P20" s="230"/>
      <c r="Q20" s="230"/>
      <c r="R20" s="230">
        <v>13</v>
      </c>
      <c r="S20" s="230"/>
      <c r="T20" s="230"/>
      <c r="U20" s="230"/>
      <c r="V20" s="230"/>
      <c r="W20" s="230"/>
      <c r="X20" s="230">
        <v>2</v>
      </c>
      <c r="Y20" s="230"/>
      <c r="Z20" s="230"/>
      <c r="AA20" s="230"/>
      <c r="AB20" s="230"/>
      <c r="AC20" s="230"/>
      <c r="AD20" s="230">
        <v>2</v>
      </c>
      <c r="AE20" s="230"/>
      <c r="AF20" s="230"/>
      <c r="AG20" s="230"/>
      <c r="AH20" s="230"/>
      <c r="AI20" s="230"/>
      <c r="AJ20" s="230">
        <v>2</v>
      </c>
      <c r="AK20" s="230"/>
      <c r="AL20" s="230"/>
      <c r="AM20" s="230"/>
      <c r="AN20" s="230"/>
      <c r="AO20" s="230">
        <f t="shared" si="0"/>
        <v>43</v>
      </c>
      <c r="AP20" s="230"/>
      <c r="AQ20" s="230"/>
      <c r="AR20" s="230"/>
      <c r="AU20" s="46">
        <v>43</v>
      </c>
    </row>
    <row r="21" spans="1:47" s="186" customFormat="1" ht="18.75">
      <c r="A21" s="235" t="s">
        <v>37</v>
      </c>
      <c r="B21" s="235"/>
      <c r="C21" s="235"/>
      <c r="D21" s="231">
        <f>SUM(D18:K20)</f>
        <v>79.000000000000014</v>
      </c>
      <c r="E21" s="231"/>
      <c r="F21" s="231"/>
      <c r="G21" s="231"/>
      <c r="H21" s="231"/>
      <c r="I21" s="231"/>
      <c r="J21" s="231"/>
      <c r="K21" s="231"/>
      <c r="L21" s="231">
        <f>SUM(L18:Q20)</f>
        <v>24</v>
      </c>
      <c r="M21" s="231"/>
      <c r="N21" s="231"/>
      <c r="O21" s="231"/>
      <c r="P21" s="231"/>
      <c r="Q21" s="231"/>
      <c r="R21" s="231">
        <f>SUM(R18:W20)</f>
        <v>13</v>
      </c>
      <c r="S21" s="231"/>
      <c r="T21" s="231"/>
      <c r="U21" s="231"/>
      <c r="V21" s="231"/>
      <c r="W21" s="231"/>
      <c r="X21" s="231">
        <f>SUM(X18:AC20)</f>
        <v>5</v>
      </c>
      <c r="Y21" s="231"/>
      <c r="Z21" s="231"/>
      <c r="AA21" s="231"/>
      <c r="AB21" s="231"/>
      <c r="AC21" s="231"/>
      <c r="AD21" s="231">
        <f>SUM(AD18:AI20)</f>
        <v>2</v>
      </c>
      <c r="AE21" s="231"/>
      <c r="AF21" s="231"/>
      <c r="AG21" s="231"/>
      <c r="AH21" s="231"/>
      <c r="AI21" s="231"/>
      <c r="AJ21" s="231">
        <f>SUM(AJ18:AN20)</f>
        <v>24</v>
      </c>
      <c r="AK21" s="231"/>
      <c r="AL21" s="231"/>
      <c r="AM21" s="231"/>
      <c r="AN21" s="231"/>
      <c r="AO21" s="231">
        <f>SUM(AO18:AR20)</f>
        <v>147</v>
      </c>
      <c r="AP21" s="231"/>
      <c r="AQ21" s="231"/>
      <c r="AR21" s="231"/>
    </row>
    <row r="23" spans="1:47">
      <c r="N23" s="7">
        <v>24</v>
      </c>
      <c r="AP23" s="222">
        <v>147</v>
      </c>
      <c r="AQ23" s="222"/>
    </row>
    <row r="47" s="318" customFormat="1"/>
  </sheetData>
  <mergeCells count="116">
    <mergeCell ref="A16:C16"/>
    <mergeCell ref="AJ16:AN16"/>
    <mergeCell ref="AL9:AL10"/>
    <mergeCell ref="AM9:AM10"/>
    <mergeCell ref="AN9:AN10"/>
    <mergeCell ref="A1:AR1"/>
    <mergeCell ref="A2:D2"/>
    <mergeCell ref="E2:E3"/>
    <mergeCell ref="F2:H2"/>
    <mergeCell ref="I2:I3"/>
    <mergeCell ref="J2:M2"/>
    <mergeCell ref="N2:Q2"/>
    <mergeCell ref="R2:R3"/>
    <mergeCell ref="S2:U2"/>
    <mergeCell ref="AI2:AI3"/>
    <mergeCell ref="AJ2:AM2"/>
    <mergeCell ref="AN2:AQ2"/>
    <mergeCell ref="AR2:AR4"/>
    <mergeCell ref="V2:V3"/>
    <mergeCell ref="W2:Y2"/>
    <mergeCell ref="Z2:Z3"/>
    <mergeCell ref="AA2:AD2"/>
    <mergeCell ref="AE2:AE3"/>
    <mergeCell ref="AF2:AH2"/>
    <mergeCell ref="G9:G10"/>
    <mergeCell ref="R9:R10"/>
    <mergeCell ref="S9:S10"/>
    <mergeCell ref="AJ9:AJ10"/>
    <mergeCell ref="AK9:AK10"/>
    <mergeCell ref="AO18:AR18"/>
    <mergeCell ref="A11:AR1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9:C10"/>
    <mergeCell ref="D9:D10"/>
    <mergeCell ref="E9:E10"/>
    <mergeCell ref="F9:F10"/>
    <mergeCell ref="AR5:AR6"/>
    <mergeCell ref="A17:C17"/>
    <mergeCell ref="AR9:AR10"/>
    <mergeCell ref="A14:AR14"/>
    <mergeCell ref="A9:A10"/>
    <mergeCell ref="B9:B10"/>
    <mergeCell ref="D16:K16"/>
    <mergeCell ref="L16:Q16"/>
    <mergeCell ref="R16:W16"/>
    <mergeCell ref="X16:AC16"/>
    <mergeCell ref="AD16:AI16"/>
    <mergeCell ref="AO17:AR17"/>
    <mergeCell ref="A21:C21"/>
    <mergeCell ref="AJ21:AN21"/>
    <mergeCell ref="AO21:AR21"/>
    <mergeCell ref="D17:K17"/>
    <mergeCell ref="AJ17:AN17"/>
    <mergeCell ref="L17:Q17"/>
    <mergeCell ref="R17:W17"/>
    <mergeCell ref="X17:AC17"/>
    <mergeCell ref="AD17:AI17"/>
    <mergeCell ref="AJ19:AN19"/>
    <mergeCell ref="AO19:AR19"/>
    <mergeCell ref="A20:C20"/>
    <mergeCell ref="AJ20:AN20"/>
    <mergeCell ref="AO20:AR20"/>
    <mergeCell ref="A19:C19"/>
    <mergeCell ref="AO16:AR16"/>
    <mergeCell ref="A18:C18"/>
    <mergeCell ref="AJ18:AN18"/>
    <mergeCell ref="D18:K18"/>
    <mergeCell ref="L18:Q18"/>
    <mergeCell ref="R18:W18"/>
    <mergeCell ref="X18:AC18"/>
    <mergeCell ref="AD18:AI18"/>
    <mergeCell ref="D19:K19"/>
    <mergeCell ref="L19:Q19"/>
    <mergeCell ref="R19:W19"/>
    <mergeCell ref="X19:AC19"/>
    <mergeCell ref="AD19:AI19"/>
    <mergeCell ref="D20:K20"/>
    <mergeCell ref="L20:Q20"/>
    <mergeCell ref="R20:W20"/>
    <mergeCell ref="X20:AC20"/>
    <mergeCell ref="AD20:AI20"/>
    <mergeCell ref="D21:K21"/>
    <mergeCell ref="L21:Q21"/>
    <mergeCell ref="R21:W21"/>
    <mergeCell ref="X21:AC21"/>
    <mergeCell ref="AD21:AI21"/>
    <mergeCell ref="J5:J6"/>
    <mergeCell ref="K5:K6"/>
    <mergeCell ref="L5:L6"/>
    <mergeCell ref="M5:M6"/>
    <mergeCell ref="N5:N6"/>
    <mergeCell ref="O5:O6"/>
    <mergeCell ref="R5:R6"/>
    <mergeCell ref="S5:S6"/>
    <mergeCell ref="R7:R8"/>
    <mergeCell ref="S7:S8"/>
    <mergeCell ref="AP23:AQ23"/>
    <mergeCell ref="Q9:Q10"/>
    <mergeCell ref="AP7:AP8"/>
    <mergeCell ref="AQ7:AQ8"/>
    <mergeCell ref="AR7:AR8"/>
    <mergeCell ref="AI9:AI10"/>
    <mergeCell ref="P5:P6"/>
    <mergeCell ref="Q5:Q6"/>
    <mergeCell ref="AO9:AO10"/>
    <mergeCell ref="AP9:AP10"/>
    <mergeCell ref="AQ9:AQ10"/>
    <mergeCell ref="AQ5:AQ6"/>
  </mergeCells>
  <pageMargins left="0.8" right="0.31496062992125984" top="0.76" bottom="0.39370078740157483" header="0.31496062992125984" footer="0.31496062992125984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="60" zoomScaleNormal="110" workbookViewId="0">
      <pane xSplit="8" ySplit="6" topLeftCell="I7" activePane="bottomRight" state="frozen"/>
      <selection activeCell="I37" sqref="H37:I37"/>
      <selection pane="topRight" activeCell="I37" sqref="H37:I37"/>
      <selection pane="bottomLeft" activeCell="I37" sqref="H37:I37"/>
      <selection pane="bottomRight" activeCell="I37" sqref="H37:I37"/>
    </sheetView>
  </sheetViews>
  <sheetFormatPr defaultRowHeight="11.25"/>
  <cols>
    <col min="1" max="1" width="9.28515625" style="42" customWidth="1"/>
    <col min="2" max="2" width="4" style="43" hidden="1" customWidth="1"/>
    <col min="3" max="3" width="65" style="44" customWidth="1"/>
    <col min="4" max="4" width="9.28515625" style="43" customWidth="1"/>
    <col min="5" max="5" width="5.85546875" style="9" customWidth="1"/>
    <col min="6" max="6" width="5.140625" style="9" customWidth="1"/>
    <col min="7" max="7" width="5.7109375" style="9" customWidth="1"/>
    <col min="8" max="8" width="5.28515625" style="9" customWidth="1"/>
    <col min="9" max="16" width="5.42578125" style="9" customWidth="1"/>
    <col min="17" max="17" width="4.85546875" style="9" customWidth="1"/>
    <col min="18" max="18" width="4.42578125" style="9" customWidth="1"/>
    <col min="19" max="19" width="9.140625" style="9"/>
    <col min="20" max="21" width="9.140625" style="9" customWidth="1"/>
    <col min="22" max="16384" width="9.140625" style="9"/>
  </cols>
  <sheetData>
    <row r="1" spans="1:50">
      <c r="A1" s="269" t="s">
        <v>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s="13" customFormat="1" thickBot="1">
      <c r="A2" s="270" t="s">
        <v>41</v>
      </c>
      <c r="B2" s="256" t="s">
        <v>8</v>
      </c>
      <c r="C2" s="274" t="s">
        <v>105</v>
      </c>
      <c r="D2" s="256" t="s">
        <v>42</v>
      </c>
      <c r="E2" s="274" t="s">
        <v>43</v>
      </c>
      <c r="F2" s="274"/>
      <c r="G2" s="274"/>
      <c r="H2" s="274"/>
      <c r="I2" s="270" t="s">
        <v>48</v>
      </c>
      <c r="J2" s="270"/>
      <c r="K2" s="270"/>
      <c r="L2" s="270"/>
      <c r="M2" s="270"/>
      <c r="N2" s="270"/>
      <c r="O2" s="270"/>
      <c r="P2" s="270"/>
      <c r="Q2" s="270"/>
    </row>
    <row r="3" spans="1:50" s="13" customFormat="1" ht="20.25" customHeight="1">
      <c r="A3" s="271"/>
      <c r="B3" s="273"/>
      <c r="C3" s="274"/>
      <c r="D3" s="273"/>
      <c r="E3" s="273" t="s">
        <v>44</v>
      </c>
      <c r="F3" s="256" t="s">
        <v>45</v>
      </c>
      <c r="G3" s="275" t="s">
        <v>46</v>
      </c>
      <c r="H3" s="276"/>
      <c r="I3" s="253" t="s">
        <v>9</v>
      </c>
      <c r="J3" s="254"/>
      <c r="K3" s="281" t="s">
        <v>54</v>
      </c>
      <c r="L3" s="253" t="s">
        <v>10</v>
      </c>
      <c r="M3" s="254"/>
      <c r="N3" s="277" t="s">
        <v>55</v>
      </c>
      <c r="O3" s="267" t="s">
        <v>11</v>
      </c>
      <c r="P3" s="268"/>
      <c r="Q3" s="277" t="s">
        <v>56</v>
      </c>
    </row>
    <row r="4" spans="1:50" s="13" customFormat="1" ht="21">
      <c r="A4" s="271"/>
      <c r="B4" s="273"/>
      <c r="C4" s="274"/>
      <c r="D4" s="273"/>
      <c r="E4" s="273"/>
      <c r="F4" s="273"/>
      <c r="G4" s="256" t="s">
        <v>47</v>
      </c>
      <c r="H4" s="279" t="s">
        <v>96</v>
      </c>
      <c r="I4" s="66" t="s">
        <v>49</v>
      </c>
      <c r="J4" s="67" t="s">
        <v>50</v>
      </c>
      <c r="K4" s="282"/>
      <c r="L4" s="66" t="s">
        <v>51</v>
      </c>
      <c r="M4" s="123" t="s">
        <v>52</v>
      </c>
      <c r="N4" s="278"/>
      <c r="O4" s="211" t="s">
        <v>53</v>
      </c>
      <c r="P4" s="212" t="s">
        <v>91</v>
      </c>
      <c r="Q4" s="278"/>
    </row>
    <row r="5" spans="1:50" s="13" customFormat="1" ht="21">
      <c r="A5" s="272"/>
      <c r="B5" s="257"/>
      <c r="C5" s="274"/>
      <c r="D5" s="257"/>
      <c r="E5" s="257"/>
      <c r="F5" s="257"/>
      <c r="G5" s="257"/>
      <c r="H5" s="280"/>
      <c r="I5" s="63" t="s">
        <v>97</v>
      </c>
      <c r="J5" s="68" t="s">
        <v>272</v>
      </c>
      <c r="K5" s="282"/>
      <c r="L5" s="63" t="s">
        <v>97</v>
      </c>
      <c r="M5" s="68" t="s">
        <v>283</v>
      </c>
      <c r="N5" s="278"/>
      <c r="O5" s="213" t="s">
        <v>281</v>
      </c>
      <c r="P5" s="210" t="s">
        <v>282</v>
      </c>
      <c r="Q5" s="278"/>
      <c r="T5" s="13" t="s">
        <v>184</v>
      </c>
    </row>
    <row r="6" spans="1:50" s="16" customFormat="1" ht="9">
      <c r="A6" s="14" t="s">
        <v>12</v>
      </c>
      <c r="B6" s="14"/>
      <c r="C6" s="15" t="s">
        <v>13</v>
      </c>
      <c r="D6" s="15" t="s">
        <v>14</v>
      </c>
      <c r="E6" s="15" t="s">
        <v>15</v>
      </c>
      <c r="F6" s="15" t="s">
        <v>16</v>
      </c>
      <c r="G6" s="15" t="s">
        <v>17</v>
      </c>
      <c r="H6" s="60" t="s">
        <v>18</v>
      </c>
      <c r="I6" s="64" t="s">
        <v>19</v>
      </c>
      <c r="J6" s="65" t="s">
        <v>20</v>
      </c>
      <c r="K6" s="124" t="s">
        <v>21</v>
      </c>
      <c r="L6" s="64" t="s">
        <v>22</v>
      </c>
      <c r="M6" s="65" t="s">
        <v>23</v>
      </c>
      <c r="N6" s="61" t="s">
        <v>260</v>
      </c>
      <c r="O6" s="69" t="s">
        <v>260</v>
      </c>
      <c r="P6" s="15" t="s">
        <v>24</v>
      </c>
      <c r="Q6" s="61" t="s">
        <v>25</v>
      </c>
    </row>
    <row r="7" spans="1:50" s="11" customFormat="1" ht="12" customHeight="1">
      <c r="A7" s="72" t="s">
        <v>246</v>
      </c>
      <c r="B7" s="72"/>
      <c r="C7" s="73" t="s">
        <v>57</v>
      </c>
      <c r="D7" s="83" t="s">
        <v>288</v>
      </c>
      <c r="E7" s="75">
        <f>SUM(E8:E19)</f>
        <v>3078</v>
      </c>
      <c r="F7" s="75">
        <f>SUM(F8:F19)</f>
        <v>1026</v>
      </c>
      <c r="G7" s="75">
        <f>SUM(G8:G19)</f>
        <v>2052</v>
      </c>
      <c r="H7" s="75">
        <f>SUM(H8:H19)</f>
        <v>406</v>
      </c>
      <c r="I7" s="77"/>
      <c r="J7" s="78"/>
      <c r="K7" s="121"/>
      <c r="L7" s="77"/>
      <c r="M7" s="78"/>
      <c r="N7" s="79"/>
      <c r="O7" s="80"/>
      <c r="P7" s="75"/>
      <c r="Q7" s="79"/>
      <c r="T7" s="11">
        <v>2052</v>
      </c>
      <c r="U7" s="9">
        <f t="shared" ref="U7:U19" si="0">G7-T7</f>
        <v>0</v>
      </c>
    </row>
    <row r="8" spans="1:50">
      <c r="A8" s="28" t="s">
        <v>178</v>
      </c>
      <c r="B8" s="28" t="s">
        <v>26</v>
      </c>
      <c r="C8" s="29" t="s">
        <v>268</v>
      </c>
      <c r="D8" s="70" t="s">
        <v>284</v>
      </c>
      <c r="E8" s="30">
        <f>F8+G8</f>
        <v>186</v>
      </c>
      <c r="F8" s="30">
        <f>G8/2</f>
        <v>62</v>
      </c>
      <c r="G8" s="31">
        <f t="shared" ref="G8:G19" si="1">K8+N8+Q8</f>
        <v>124</v>
      </c>
      <c r="H8" s="31">
        <v>0</v>
      </c>
      <c r="I8" s="32">
        <v>68</v>
      </c>
      <c r="J8" s="33">
        <v>56</v>
      </c>
      <c r="K8" s="125">
        <f t="shared" ref="K8:K37" si="2">I8+J8</f>
        <v>124</v>
      </c>
      <c r="L8" s="32">
        <v>0</v>
      </c>
      <c r="M8" s="33">
        <v>0</v>
      </c>
      <c r="N8" s="34">
        <f t="shared" ref="N8:N19" si="3">SUM(L8:M8)</f>
        <v>0</v>
      </c>
      <c r="O8" s="36">
        <v>0</v>
      </c>
      <c r="P8" s="36">
        <v>0</v>
      </c>
      <c r="Q8" s="34">
        <f t="shared" ref="Q8:Q19" si="4">SUM(O8:P8)</f>
        <v>0</v>
      </c>
      <c r="T8" s="9">
        <v>114</v>
      </c>
      <c r="U8" s="9">
        <f t="shared" si="0"/>
        <v>10</v>
      </c>
    </row>
    <row r="9" spans="1:50">
      <c r="A9" s="28" t="s">
        <v>179</v>
      </c>
      <c r="B9" s="28"/>
      <c r="C9" s="29" t="s">
        <v>267</v>
      </c>
      <c r="D9" s="70" t="s">
        <v>98</v>
      </c>
      <c r="E9" s="30">
        <f>F9+G9</f>
        <v>258</v>
      </c>
      <c r="F9" s="30">
        <f>G9/2</f>
        <v>86</v>
      </c>
      <c r="G9" s="31">
        <f t="shared" si="1"/>
        <v>172</v>
      </c>
      <c r="H9" s="31">
        <v>0</v>
      </c>
      <c r="I9" s="32">
        <v>0</v>
      </c>
      <c r="J9" s="33">
        <v>0</v>
      </c>
      <c r="K9" s="125">
        <f t="shared" si="2"/>
        <v>0</v>
      </c>
      <c r="L9" s="32">
        <v>68</v>
      </c>
      <c r="M9" s="33">
        <v>104</v>
      </c>
      <c r="N9" s="34">
        <f t="shared" ref="N9" si="5">SUM(L9:M9)</f>
        <v>172</v>
      </c>
      <c r="O9" s="36">
        <v>0</v>
      </c>
      <c r="P9" s="36">
        <v>0</v>
      </c>
      <c r="Q9" s="34">
        <f t="shared" si="4"/>
        <v>0</v>
      </c>
      <c r="T9" s="9">
        <v>171</v>
      </c>
      <c r="U9" s="9">
        <f t="shared" si="0"/>
        <v>1</v>
      </c>
    </row>
    <row r="10" spans="1:50">
      <c r="A10" s="28" t="s">
        <v>180</v>
      </c>
      <c r="B10" s="37" t="s">
        <v>26</v>
      </c>
      <c r="C10" s="29" t="s">
        <v>28</v>
      </c>
      <c r="D10" s="71" t="s">
        <v>101</v>
      </c>
      <c r="E10" s="30">
        <f t="shared" ref="E10:E19" si="6">F10+G10</f>
        <v>267</v>
      </c>
      <c r="F10" s="30">
        <f t="shared" ref="F10:F19" si="7">G10/2</f>
        <v>89</v>
      </c>
      <c r="G10" s="31">
        <f t="shared" si="1"/>
        <v>178</v>
      </c>
      <c r="H10" s="31">
        <v>0</v>
      </c>
      <c r="I10" s="32">
        <v>34</v>
      </c>
      <c r="J10" s="33">
        <v>46</v>
      </c>
      <c r="K10" s="125">
        <f t="shared" si="2"/>
        <v>80</v>
      </c>
      <c r="L10" s="32">
        <v>34</v>
      </c>
      <c r="M10" s="33">
        <v>64</v>
      </c>
      <c r="N10" s="34">
        <f t="shared" si="3"/>
        <v>98</v>
      </c>
      <c r="O10" s="36">
        <v>0</v>
      </c>
      <c r="P10" s="36">
        <v>0</v>
      </c>
      <c r="Q10" s="34">
        <f t="shared" si="4"/>
        <v>0</v>
      </c>
      <c r="T10" s="9">
        <v>171</v>
      </c>
      <c r="U10" s="9">
        <f t="shared" si="0"/>
        <v>7</v>
      </c>
    </row>
    <row r="11" spans="1:50">
      <c r="A11" s="28" t="s">
        <v>181</v>
      </c>
      <c r="B11" s="39" t="s">
        <v>26</v>
      </c>
      <c r="C11" s="29" t="s">
        <v>31</v>
      </c>
      <c r="D11" s="71" t="s">
        <v>285</v>
      </c>
      <c r="E11" s="30">
        <f>F11+G11</f>
        <v>528</v>
      </c>
      <c r="F11" s="30">
        <f>G11/2</f>
        <v>176</v>
      </c>
      <c r="G11" s="31">
        <f t="shared" si="1"/>
        <v>352</v>
      </c>
      <c r="H11" s="31">
        <v>0</v>
      </c>
      <c r="I11" s="32">
        <v>74</v>
      </c>
      <c r="J11" s="33">
        <v>102</v>
      </c>
      <c r="K11" s="125">
        <f>I11+J11</f>
        <v>176</v>
      </c>
      <c r="L11" s="32">
        <v>68</v>
      </c>
      <c r="M11" s="33">
        <v>108</v>
      </c>
      <c r="N11" s="34">
        <f>SUM(L11:M11)</f>
        <v>176</v>
      </c>
      <c r="O11" s="36">
        <v>0</v>
      </c>
      <c r="P11" s="36">
        <v>0</v>
      </c>
      <c r="Q11" s="34">
        <f t="shared" si="4"/>
        <v>0</v>
      </c>
      <c r="T11" s="9">
        <v>285</v>
      </c>
      <c r="U11" s="9">
        <f t="shared" si="0"/>
        <v>67</v>
      </c>
    </row>
    <row r="12" spans="1:50">
      <c r="A12" s="28" t="s">
        <v>182</v>
      </c>
      <c r="B12" s="37" t="s">
        <v>26</v>
      </c>
      <c r="C12" s="29" t="s">
        <v>27</v>
      </c>
      <c r="D12" s="71" t="s">
        <v>98</v>
      </c>
      <c r="E12" s="30">
        <f t="shared" si="6"/>
        <v>258</v>
      </c>
      <c r="F12" s="30">
        <f t="shared" si="7"/>
        <v>86</v>
      </c>
      <c r="G12" s="31">
        <f t="shared" si="1"/>
        <v>172</v>
      </c>
      <c r="H12" s="31">
        <v>0</v>
      </c>
      <c r="I12" s="32">
        <v>68</v>
      </c>
      <c r="J12" s="33">
        <v>104</v>
      </c>
      <c r="K12" s="125">
        <f t="shared" si="2"/>
        <v>172</v>
      </c>
      <c r="L12" s="32">
        <v>0</v>
      </c>
      <c r="M12" s="33">
        <v>0</v>
      </c>
      <c r="N12" s="34">
        <f t="shared" si="3"/>
        <v>0</v>
      </c>
      <c r="O12" s="36">
        <v>0</v>
      </c>
      <c r="P12" s="36">
        <v>0</v>
      </c>
      <c r="Q12" s="34">
        <f t="shared" si="4"/>
        <v>0</v>
      </c>
      <c r="T12" s="9">
        <v>171</v>
      </c>
      <c r="U12" s="9">
        <f t="shared" si="0"/>
        <v>1</v>
      </c>
    </row>
    <row r="13" spans="1:50">
      <c r="A13" s="28" t="s">
        <v>183</v>
      </c>
      <c r="B13" s="37" t="s">
        <v>29</v>
      </c>
      <c r="C13" s="29" t="s">
        <v>30</v>
      </c>
      <c r="D13" s="71" t="s">
        <v>287</v>
      </c>
      <c r="E13" s="30">
        <f t="shared" ref="E13:E18" si="8">F13+G13</f>
        <v>360</v>
      </c>
      <c r="F13" s="30">
        <f t="shared" ref="F13:F18" si="9">G13/2</f>
        <v>120</v>
      </c>
      <c r="G13" s="31">
        <f t="shared" si="1"/>
        <v>240</v>
      </c>
      <c r="H13" s="31">
        <f>G13</f>
        <v>240</v>
      </c>
      <c r="I13" s="32">
        <v>52</v>
      </c>
      <c r="J13" s="33">
        <v>72</v>
      </c>
      <c r="K13" s="125">
        <f t="shared" ref="K13:K18" si="10">I13+J13</f>
        <v>124</v>
      </c>
      <c r="L13" s="32">
        <v>52</v>
      </c>
      <c r="M13" s="33">
        <v>64</v>
      </c>
      <c r="N13" s="34">
        <f t="shared" ref="N13:N18" si="11">SUM(L13:M13)</f>
        <v>116</v>
      </c>
      <c r="O13" s="36">
        <v>0</v>
      </c>
      <c r="P13" s="36">
        <v>0</v>
      </c>
      <c r="Q13" s="34">
        <f t="shared" si="4"/>
        <v>0</v>
      </c>
      <c r="T13" s="9">
        <v>171</v>
      </c>
      <c r="U13" s="9">
        <f t="shared" si="0"/>
        <v>69</v>
      </c>
    </row>
    <row r="14" spans="1:50">
      <c r="A14" s="28" t="s">
        <v>186</v>
      </c>
      <c r="B14" s="37" t="s">
        <v>29</v>
      </c>
      <c r="C14" s="29" t="s">
        <v>58</v>
      </c>
      <c r="D14" s="71" t="s">
        <v>102</v>
      </c>
      <c r="E14" s="30">
        <f t="shared" si="8"/>
        <v>108</v>
      </c>
      <c r="F14" s="30">
        <f t="shared" si="9"/>
        <v>36</v>
      </c>
      <c r="G14" s="31">
        <f t="shared" si="1"/>
        <v>72</v>
      </c>
      <c r="H14" s="31">
        <v>10</v>
      </c>
      <c r="I14" s="32">
        <v>0</v>
      </c>
      <c r="J14" s="33">
        <v>0</v>
      </c>
      <c r="K14" s="125">
        <f t="shared" si="10"/>
        <v>0</v>
      </c>
      <c r="L14" s="32">
        <v>34</v>
      </c>
      <c r="M14" s="33">
        <v>38</v>
      </c>
      <c r="N14" s="34">
        <f t="shared" si="11"/>
        <v>72</v>
      </c>
      <c r="O14" s="36">
        <v>0</v>
      </c>
      <c r="P14" s="36">
        <v>0</v>
      </c>
      <c r="Q14" s="34">
        <f t="shared" si="4"/>
        <v>0</v>
      </c>
      <c r="T14" s="9">
        <v>72</v>
      </c>
      <c r="U14" s="9">
        <f t="shared" si="0"/>
        <v>0</v>
      </c>
    </row>
    <row r="15" spans="1:50">
      <c r="A15" s="28" t="s">
        <v>187</v>
      </c>
      <c r="B15" s="37"/>
      <c r="C15" s="29" t="s">
        <v>270</v>
      </c>
      <c r="D15" s="71" t="s">
        <v>92</v>
      </c>
      <c r="E15" s="30">
        <f t="shared" si="8"/>
        <v>54</v>
      </c>
      <c r="F15" s="30">
        <f t="shared" si="9"/>
        <v>18</v>
      </c>
      <c r="G15" s="31">
        <f t="shared" si="1"/>
        <v>36</v>
      </c>
      <c r="H15" s="31">
        <v>0</v>
      </c>
      <c r="I15" s="32">
        <v>0</v>
      </c>
      <c r="J15" s="33">
        <v>0</v>
      </c>
      <c r="K15" s="125">
        <f t="shared" si="10"/>
        <v>0</v>
      </c>
      <c r="L15" s="32">
        <v>0</v>
      </c>
      <c r="M15" s="33">
        <v>36</v>
      </c>
      <c r="N15" s="34">
        <f t="shared" si="11"/>
        <v>36</v>
      </c>
      <c r="O15" s="36">
        <v>0</v>
      </c>
      <c r="P15" s="36">
        <v>0</v>
      </c>
      <c r="Q15" s="34">
        <f t="shared" si="4"/>
        <v>0</v>
      </c>
      <c r="T15" s="9">
        <v>36</v>
      </c>
      <c r="U15" s="9">
        <f t="shared" si="0"/>
        <v>0</v>
      </c>
    </row>
    <row r="16" spans="1:50">
      <c r="A16" s="28" t="s">
        <v>188</v>
      </c>
      <c r="B16" s="37" t="s">
        <v>26</v>
      </c>
      <c r="C16" s="29" t="s">
        <v>185</v>
      </c>
      <c r="D16" s="71" t="s">
        <v>285</v>
      </c>
      <c r="E16" s="30">
        <f t="shared" si="8"/>
        <v>237</v>
      </c>
      <c r="F16" s="30">
        <f t="shared" si="9"/>
        <v>79</v>
      </c>
      <c r="G16" s="31">
        <f t="shared" si="1"/>
        <v>158</v>
      </c>
      <c r="H16" s="31">
        <v>120</v>
      </c>
      <c r="I16" s="32">
        <v>34</v>
      </c>
      <c r="J16" s="33">
        <v>48</v>
      </c>
      <c r="K16" s="125">
        <f t="shared" si="10"/>
        <v>82</v>
      </c>
      <c r="L16" s="32">
        <v>34</v>
      </c>
      <c r="M16" s="33">
        <v>42</v>
      </c>
      <c r="N16" s="34">
        <f t="shared" si="11"/>
        <v>76</v>
      </c>
      <c r="O16" s="36">
        <v>0</v>
      </c>
      <c r="P16" s="36">
        <v>0</v>
      </c>
      <c r="Q16" s="34">
        <f t="shared" si="4"/>
        <v>0</v>
      </c>
      <c r="T16" s="9">
        <v>108</v>
      </c>
      <c r="U16" s="9">
        <f t="shared" si="0"/>
        <v>50</v>
      </c>
    </row>
    <row r="17" spans="1:21">
      <c r="A17" s="28" t="s">
        <v>189</v>
      </c>
      <c r="B17" s="37" t="s">
        <v>26</v>
      </c>
      <c r="C17" s="29" t="s">
        <v>32</v>
      </c>
      <c r="D17" s="71" t="s">
        <v>286</v>
      </c>
      <c r="E17" s="30">
        <f t="shared" si="8"/>
        <v>321</v>
      </c>
      <c r="F17" s="30">
        <f t="shared" si="9"/>
        <v>107</v>
      </c>
      <c r="G17" s="31">
        <f t="shared" si="1"/>
        <v>214</v>
      </c>
      <c r="H17" s="31">
        <v>12</v>
      </c>
      <c r="I17" s="32">
        <v>52</v>
      </c>
      <c r="J17" s="33">
        <v>70</v>
      </c>
      <c r="K17" s="125">
        <f t="shared" si="10"/>
        <v>122</v>
      </c>
      <c r="L17" s="32">
        <v>50</v>
      </c>
      <c r="M17" s="33">
        <v>42</v>
      </c>
      <c r="N17" s="34">
        <f t="shared" si="11"/>
        <v>92</v>
      </c>
      <c r="O17" s="36">
        <v>0</v>
      </c>
      <c r="P17" s="36">
        <v>0</v>
      </c>
      <c r="Q17" s="34">
        <f t="shared" si="4"/>
        <v>0</v>
      </c>
      <c r="T17" s="9">
        <v>180</v>
      </c>
      <c r="U17" s="9">
        <f t="shared" si="0"/>
        <v>34</v>
      </c>
    </row>
    <row r="18" spans="1:21">
      <c r="A18" s="28" t="s">
        <v>190</v>
      </c>
      <c r="B18" s="37"/>
      <c r="C18" s="29" t="s">
        <v>33</v>
      </c>
      <c r="D18" s="71" t="s">
        <v>102</v>
      </c>
      <c r="E18" s="30">
        <f t="shared" si="8"/>
        <v>216</v>
      </c>
      <c r="F18" s="30">
        <f t="shared" si="9"/>
        <v>72</v>
      </c>
      <c r="G18" s="31">
        <f t="shared" si="1"/>
        <v>144</v>
      </c>
      <c r="H18" s="31">
        <v>24</v>
      </c>
      <c r="I18" s="32">
        <v>68</v>
      </c>
      <c r="J18" s="33">
        <v>76</v>
      </c>
      <c r="K18" s="125">
        <f t="shared" si="10"/>
        <v>144</v>
      </c>
      <c r="L18" s="32">
        <v>0</v>
      </c>
      <c r="M18" s="33">
        <v>0</v>
      </c>
      <c r="N18" s="34">
        <f t="shared" si="11"/>
        <v>0</v>
      </c>
      <c r="O18" s="36">
        <v>0</v>
      </c>
      <c r="P18" s="36">
        <v>0</v>
      </c>
      <c r="Q18" s="34">
        <f t="shared" si="4"/>
        <v>0</v>
      </c>
      <c r="T18" s="9">
        <v>114</v>
      </c>
      <c r="U18" s="9">
        <f t="shared" si="0"/>
        <v>30</v>
      </c>
    </row>
    <row r="19" spans="1:21">
      <c r="A19" s="28" t="s">
        <v>269</v>
      </c>
      <c r="B19" s="37" t="s">
        <v>26</v>
      </c>
      <c r="C19" s="29" t="s">
        <v>271</v>
      </c>
      <c r="D19" s="71" t="s">
        <v>98</v>
      </c>
      <c r="E19" s="30">
        <f t="shared" si="6"/>
        <v>285</v>
      </c>
      <c r="F19" s="30">
        <f t="shared" si="7"/>
        <v>95</v>
      </c>
      <c r="G19" s="31">
        <f t="shared" si="1"/>
        <v>190</v>
      </c>
      <c r="H19" s="31">
        <v>0</v>
      </c>
      <c r="I19" s="32">
        <v>0</v>
      </c>
      <c r="J19" s="33">
        <v>0</v>
      </c>
      <c r="K19" s="125">
        <f t="shared" si="2"/>
        <v>0</v>
      </c>
      <c r="L19" s="32">
        <v>86</v>
      </c>
      <c r="M19" s="33">
        <v>104</v>
      </c>
      <c r="N19" s="34">
        <f t="shared" si="3"/>
        <v>190</v>
      </c>
      <c r="O19" s="36">
        <v>0</v>
      </c>
      <c r="P19" s="36">
        <v>0</v>
      </c>
      <c r="Q19" s="34">
        <f t="shared" si="4"/>
        <v>0</v>
      </c>
      <c r="T19" s="9">
        <v>171</v>
      </c>
      <c r="U19" s="9">
        <f t="shared" si="0"/>
        <v>19</v>
      </c>
    </row>
    <row r="20" spans="1:21" s="27" customFormat="1" ht="12" customHeight="1">
      <c r="A20" s="81" t="s">
        <v>59</v>
      </c>
      <c r="B20" s="81"/>
      <c r="C20" s="82" t="s">
        <v>34</v>
      </c>
      <c r="D20" s="83" t="s">
        <v>257</v>
      </c>
      <c r="E20" s="84">
        <f t="shared" ref="E20:H20" si="12">SUM(E21:E27)</f>
        <v>461</v>
      </c>
      <c r="F20" s="84">
        <f t="shared" si="12"/>
        <v>139</v>
      </c>
      <c r="G20" s="84">
        <f>SUM(G21:G27)</f>
        <v>322</v>
      </c>
      <c r="H20" s="84">
        <f t="shared" si="12"/>
        <v>91</v>
      </c>
      <c r="I20" s="85"/>
      <c r="J20" s="74"/>
      <c r="K20" s="126"/>
      <c r="L20" s="85"/>
      <c r="M20" s="74"/>
      <c r="N20" s="86"/>
      <c r="O20" s="87"/>
      <c r="P20" s="74"/>
      <c r="Q20" s="86"/>
      <c r="T20" s="27">
        <v>284</v>
      </c>
    </row>
    <row r="21" spans="1:21">
      <c r="A21" s="48" t="s">
        <v>63</v>
      </c>
      <c r="B21" s="37" t="s">
        <v>26</v>
      </c>
      <c r="C21" s="29" t="s">
        <v>83</v>
      </c>
      <c r="D21" s="71" t="s">
        <v>92</v>
      </c>
      <c r="E21" s="201">
        <f>G21+F21</f>
        <v>74</v>
      </c>
      <c r="F21" s="30">
        <v>20</v>
      </c>
      <c r="G21" s="31">
        <f t="shared" ref="G21:G26" si="13">K21+N21+Q21</f>
        <v>54</v>
      </c>
      <c r="H21" s="209">
        <v>14</v>
      </c>
      <c r="I21" s="32">
        <v>54</v>
      </c>
      <c r="J21" s="33">
        <v>0</v>
      </c>
      <c r="K21" s="125">
        <f t="shared" si="2"/>
        <v>54</v>
      </c>
      <c r="L21" s="32">
        <v>0</v>
      </c>
      <c r="M21" s="33">
        <v>0</v>
      </c>
      <c r="N21" s="34">
        <v>0</v>
      </c>
      <c r="O21" s="36">
        <v>0</v>
      </c>
      <c r="P21" s="33">
        <v>0</v>
      </c>
      <c r="Q21" s="34">
        <f t="shared" ref="Q21:Q27" si="14">SUM(O21:P21)</f>
        <v>0</v>
      </c>
    </row>
    <row r="22" spans="1:21">
      <c r="A22" s="49" t="s">
        <v>64</v>
      </c>
      <c r="B22" s="37" t="s">
        <v>26</v>
      </c>
      <c r="C22" s="29" t="s">
        <v>84</v>
      </c>
      <c r="D22" s="71" t="s">
        <v>92</v>
      </c>
      <c r="E22" s="201">
        <f t="shared" ref="E22:E26" si="15">G22+F22</f>
        <v>74</v>
      </c>
      <c r="F22" s="30">
        <v>20</v>
      </c>
      <c r="G22" s="31">
        <f t="shared" si="13"/>
        <v>54</v>
      </c>
      <c r="H22" s="209">
        <v>14</v>
      </c>
      <c r="I22" s="32">
        <v>54</v>
      </c>
      <c r="J22" s="33">
        <v>0</v>
      </c>
      <c r="K22" s="125">
        <f t="shared" si="2"/>
        <v>54</v>
      </c>
      <c r="L22" s="32">
        <v>0</v>
      </c>
      <c r="M22" s="33">
        <v>0</v>
      </c>
      <c r="N22" s="34">
        <v>0</v>
      </c>
      <c r="O22" s="36">
        <v>0</v>
      </c>
      <c r="P22" s="33">
        <v>0</v>
      </c>
      <c r="Q22" s="34">
        <f t="shared" si="14"/>
        <v>0</v>
      </c>
    </row>
    <row r="23" spans="1:21" ht="11.25" customHeight="1">
      <c r="A23" s="48" t="s">
        <v>65</v>
      </c>
      <c r="B23" s="37"/>
      <c r="C23" s="29" t="s">
        <v>85</v>
      </c>
      <c r="D23" s="71" t="s">
        <v>92</v>
      </c>
      <c r="E23" s="201">
        <f t="shared" si="15"/>
        <v>74</v>
      </c>
      <c r="F23" s="30">
        <v>20</v>
      </c>
      <c r="G23" s="31">
        <f t="shared" si="13"/>
        <v>54</v>
      </c>
      <c r="H23" s="209">
        <v>14</v>
      </c>
      <c r="I23" s="32">
        <v>54</v>
      </c>
      <c r="J23" s="33">
        <v>0</v>
      </c>
      <c r="K23" s="125">
        <f t="shared" si="2"/>
        <v>54</v>
      </c>
      <c r="L23" s="32">
        <v>0</v>
      </c>
      <c r="M23" s="33">
        <v>0</v>
      </c>
      <c r="N23" s="34">
        <v>0</v>
      </c>
      <c r="O23" s="36">
        <v>0</v>
      </c>
      <c r="P23" s="33">
        <v>0</v>
      </c>
      <c r="Q23" s="34">
        <f t="shared" si="14"/>
        <v>0</v>
      </c>
    </row>
    <row r="24" spans="1:21">
      <c r="A24" s="49" t="s">
        <v>66</v>
      </c>
      <c r="B24" s="37" t="s">
        <v>26</v>
      </c>
      <c r="C24" s="29" t="s">
        <v>86</v>
      </c>
      <c r="D24" s="71" t="s">
        <v>92</v>
      </c>
      <c r="E24" s="201">
        <f t="shared" si="15"/>
        <v>60</v>
      </c>
      <c r="F24" s="30">
        <f t="shared" ref="F24:F26" si="16">G24/2</f>
        <v>20</v>
      </c>
      <c r="G24" s="31">
        <f t="shared" si="13"/>
        <v>40</v>
      </c>
      <c r="H24" s="209">
        <v>14</v>
      </c>
      <c r="I24" s="32">
        <v>0</v>
      </c>
      <c r="J24" s="33">
        <v>0</v>
      </c>
      <c r="K24" s="125">
        <f t="shared" si="2"/>
        <v>0</v>
      </c>
      <c r="L24" s="32">
        <v>0</v>
      </c>
      <c r="M24" s="33">
        <v>0</v>
      </c>
      <c r="N24" s="34">
        <v>0</v>
      </c>
      <c r="O24" s="36">
        <v>0</v>
      </c>
      <c r="P24" s="33">
        <v>40</v>
      </c>
      <c r="Q24" s="34">
        <f t="shared" si="14"/>
        <v>40</v>
      </c>
    </row>
    <row r="25" spans="1:21">
      <c r="A25" s="48" t="s">
        <v>67</v>
      </c>
      <c r="B25" s="37" t="s">
        <v>26</v>
      </c>
      <c r="C25" s="29" t="s">
        <v>87</v>
      </c>
      <c r="D25" s="71" t="s">
        <v>92</v>
      </c>
      <c r="E25" s="201">
        <f t="shared" si="15"/>
        <v>68</v>
      </c>
      <c r="F25" s="30">
        <v>22</v>
      </c>
      <c r="G25" s="31">
        <f t="shared" si="13"/>
        <v>46</v>
      </c>
      <c r="H25" s="209">
        <v>24</v>
      </c>
      <c r="I25" s="32">
        <v>0</v>
      </c>
      <c r="J25" s="33">
        <v>46</v>
      </c>
      <c r="K25" s="125">
        <f t="shared" si="2"/>
        <v>46</v>
      </c>
      <c r="L25" s="32">
        <v>0</v>
      </c>
      <c r="M25" s="33">
        <v>0</v>
      </c>
      <c r="N25" s="34">
        <v>0</v>
      </c>
      <c r="O25" s="36">
        <v>0</v>
      </c>
      <c r="P25" s="33">
        <v>0</v>
      </c>
      <c r="Q25" s="34">
        <f t="shared" si="14"/>
        <v>0</v>
      </c>
    </row>
    <row r="26" spans="1:21">
      <c r="A26" s="49" t="s">
        <v>68</v>
      </c>
      <c r="B26" s="37"/>
      <c r="C26" s="29" t="s">
        <v>69</v>
      </c>
      <c r="D26" s="71" t="s">
        <v>92</v>
      </c>
      <c r="E26" s="201">
        <f t="shared" si="15"/>
        <v>54</v>
      </c>
      <c r="F26" s="30">
        <f t="shared" si="16"/>
        <v>18</v>
      </c>
      <c r="G26" s="31">
        <f t="shared" si="13"/>
        <v>36</v>
      </c>
      <c r="H26" s="209">
        <v>11</v>
      </c>
      <c r="I26" s="32">
        <v>0</v>
      </c>
      <c r="J26" s="33">
        <v>0</v>
      </c>
      <c r="K26" s="125">
        <v>0</v>
      </c>
      <c r="L26" s="32">
        <v>0</v>
      </c>
      <c r="M26" s="33">
        <v>0</v>
      </c>
      <c r="N26" s="34">
        <v>0</v>
      </c>
      <c r="O26" s="36">
        <v>36</v>
      </c>
      <c r="P26" s="33">
        <v>0</v>
      </c>
      <c r="Q26" s="34">
        <f t="shared" si="14"/>
        <v>36</v>
      </c>
    </row>
    <row r="27" spans="1:21">
      <c r="A27" s="49" t="s">
        <v>256</v>
      </c>
      <c r="B27" s="37"/>
      <c r="C27" s="29" t="s">
        <v>255</v>
      </c>
      <c r="D27" s="71" t="s">
        <v>92</v>
      </c>
      <c r="E27" s="201">
        <f t="shared" ref="E27" si="17">G27+F27</f>
        <v>57</v>
      </c>
      <c r="F27" s="30">
        <f t="shared" ref="F27" si="18">G27/2</f>
        <v>19</v>
      </c>
      <c r="G27" s="31">
        <v>38</v>
      </c>
      <c r="H27" s="209">
        <v>0</v>
      </c>
      <c r="I27" s="32">
        <v>0</v>
      </c>
      <c r="J27" s="33">
        <v>0</v>
      </c>
      <c r="K27" s="125">
        <v>0</v>
      </c>
      <c r="L27" s="32">
        <v>0</v>
      </c>
      <c r="M27" s="33">
        <v>0</v>
      </c>
      <c r="N27" s="34">
        <v>0</v>
      </c>
      <c r="O27" s="36">
        <v>0</v>
      </c>
      <c r="P27" s="33">
        <v>38</v>
      </c>
      <c r="Q27" s="34">
        <f t="shared" si="14"/>
        <v>38</v>
      </c>
    </row>
    <row r="28" spans="1:21" s="27" customFormat="1">
      <c r="A28" s="81" t="s">
        <v>60</v>
      </c>
      <c r="B28" s="81"/>
      <c r="C28" s="82" t="s">
        <v>35</v>
      </c>
      <c r="D28" s="74" t="str">
        <f>D29</f>
        <v>0/11/3</v>
      </c>
      <c r="E28" s="88">
        <f>E29</f>
        <v>1971</v>
      </c>
      <c r="F28" s="88">
        <f t="shared" ref="F28:H28" si="19">F29</f>
        <v>213</v>
      </c>
      <c r="G28" s="88">
        <f t="shared" si="19"/>
        <v>1758</v>
      </c>
      <c r="H28" s="88">
        <f t="shared" si="19"/>
        <v>1520</v>
      </c>
      <c r="I28" s="85"/>
      <c r="J28" s="74"/>
      <c r="K28" s="126"/>
      <c r="L28" s="85"/>
      <c r="M28" s="74"/>
      <c r="N28" s="86"/>
      <c r="O28" s="89"/>
      <c r="P28" s="74"/>
      <c r="Q28" s="86"/>
    </row>
    <row r="29" spans="1:21" s="27" customFormat="1">
      <c r="A29" s="50" t="s">
        <v>61</v>
      </c>
      <c r="B29" s="20"/>
      <c r="C29" s="21" t="s">
        <v>62</v>
      </c>
      <c r="D29" s="59" t="s">
        <v>292</v>
      </c>
      <c r="E29" s="22">
        <f>E30+E34</f>
        <v>1971</v>
      </c>
      <c r="F29" s="22">
        <f t="shared" ref="F29:H29" si="20">F30+F34</f>
        <v>213</v>
      </c>
      <c r="G29" s="22">
        <f>G30+G34</f>
        <v>1758</v>
      </c>
      <c r="H29" s="22">
        <f t="shared" si="20"/>
        <v>1520</v>
      </c>
      <c r="I29" s="38"/>
      <c r="J29" s="24"/>
      <c r="K29" s="125"/>
      <c r="L29" s="38"/>
      <c r="M29" s="24"/>
      <c r="N29" s="34"/>
      <c r="O29" s="23"/>
      <c r="P29" s="24"/>
      <c r="Q29" s="34"/>
    </row>
    <row r="30" spans="1:21" s="27" customFormat="1" ht="12" customHeight="1">
      <c r="A30" s="90" t="s">
        <v>70</v>
      </c>
      <c r="B30" s="90"/>
      <c r="C30" s="139" t="s">
        <v>88</v>
      </c>
      <c r="D30" s="98" t="s">
        <v>291</v>
      </c>
      <c r="E30" s="93">
        <f>SUM(E31:E33)</f>
        <v>972</v>
      </c>
      <c r="F30" s="93">
        <f t="shared" ref="F30:J30" si="21">SUM(F31:F33)</f>
        <v>136</v>
      </c>
      <c r="G30" s="93">
        <f t="shared" si="21"/>
        <v>836</v>
      </c>
      <c r="H30" s="93">
        <f t="shared" si="21"/>
        <v>672</v>
      </c>
      <c r="I30" s="94">
        <f t="shared" si="21"/>
        <v>0</v>
      </c>
      <c r="J30" s="92">
        <f t="shared" si="21"/>
        <v>208</v>
      </c>
      <c r="K30" s="127">
        <f t="shared" si="2"/>
        <v>208</v>
      </c>
      <c r="L30" s="131">
        <f t="shared" ref="L30:M30" si="22">SUM(L31:L33)</f>
        <v>186</v>
      </c>
      <c r="M30" s="96">
        <f t="shared" si="22"/>
        <v>190</v>
      </c>
      <c r="N30" s="95">
        <f t="shared" ref="N30:N38" si="23">SUM(L30:M30)</f>
        <v>376</v>
      </c>
      <c r="O30" s="92">
        <f t="shared" ref="O30:P30" si="24">SUM(O31:O33)</f>
        <v>252</v>
      </c>
      <c r="P30" s="96">
        <f t="shared" si="24"/>
        <v>0</v>
      </c>
      <c r="Q30" s="95">
        <f t="shared" ref="Q30:Q38" si="25">SUM(O30:P30)</f>
        <v>252</v>
      </c>
    </row>
    <row r="31" spans="1:21" ht="12.75" customHeight="1">
      <c r="A31" s="48" t="s">
        <v>71</v>
      </c>
      <c r="B31" s="37" t="s">
        <v>29</v>
      </c>
      <c r="C31" s="217" t="s">
        <v>93</v>
      </c>
      <c r="D31" s="71" t="s">
        <v>290</v>
      </c>
      <c r="E31" s="201">
        <f>F31+G31</f>
        <v>408</v>
      </c>
      <c r="F31" s="30">
        <v>136</v>
      </c>
      <c r="G31" s="31">
        <f>K31+N31+Q31</f>
        <v>272</v>
      </c>
      <c r="H31" s="209">
        <v>106</v>
      </c>
      <c r="I31" s="32">
        <v>0</v>
      </c>
      <c r="J31" s="33">
        <v>106</v>
      </c>
      <c r="K31" s="125">
        <f t="shared" si="2"/>
        <v>106</v>
      </c>
      <c r="L31" s="32">
        <v>66</v>
      </c>
      <c r="M31" s="33">
        <v>100</v>
      </c>
      <c r="N31" s="34">
        <f t="shared" si="23"/>
        <v>166</v>
      </c>
      <c r="O31" s="36">
        <v>0</v>
      </c>
      <c r="P31" s="33">
        <v>0</v>
      </c>
      <c r="Q31" s="34">
        <f t="shared" si="25"/>
        <v>0</v>
      </c>
      <c r="T31" s="9">
        <v>270</v>
      </c>
    </row>
    <row r="32" spans="1:21">
      <c r="A32" s="101" t="s">
        <v>79</v>
      </c>
      <c r="B32" s="101"/>
      <c r="C32" s="102" t="s">
        <v>39</v>
      </c>
      <c r="D32" s="103" t="s">
        <v>253</v>
      </c>
      <c r="E32" s="104">
        <f>G32</f>
        <v>312</v>
      </c>
      <c r="F32" s="104">
        <v>0</v>
      </c>
      <c r="G32" s="105">
        <f>K32+N32+Q32</f>
        <v>312</v>
      </c>
      <c r="H32" s="105">
        <v>314</v>
      </c>
      <c r="I32" s="106">
        <v>0</v>
      </c>
      <c r="J32" s="103">
        <v>102</v>
      </c>
      <c r="K32" s="128">
        <f t="shared" si="2"/>
        <v>102</v>
      </c>
      <c r="L32" s="106">
        <v>120</v>
      </c>
      <c r="M32" s="103">
        <v>90</v>
      </c>
      <c r="N32" s="107">
        <f t="shared" si="23"/>
        <v>210</v>
      </c>
      <c r="O32" s="108">
        <v>0</v>
      </c>
      <c r="P32" s="103">
        <v>0</v>
      </c>
      <c r="Q32" s="107">
        <f t="shared" si="25"/>
        <v>0</v>
      </c>
    </row>
    <row r="33" spans="1:20">
      <c r="A33" s="109" t="s">
        <v>80</v>
      </c>
      <c r="B33" s="109"/>
      <c r="C33" s="110" t="s">
        <v>5</v>
      </c>
      <c r="D33" s="111" t="s">
        <v>92</v>
      </c>
      <c r="E33" s="112">
        <f>G33</f>
        <v>252</v>
      </c>
      <c r="F33" s="112">
        <v>0</v>
      </c>
      <c r="G33" s="113">
        <f>K33+N33+Q33</f>
        <v>252</v>
      </c>
      <c r="H33" s="113">
        <v>252</v>
      </c>
      <c r="I33" s="114">
        <v>0</v>
      </c>
      <c r="J33" s="111">
        <v>0</v>
      </c>
      <c r="K33" s="129">
        <f t="shared" si="2"/>
        <v>0</v>
      </c>
      <c r="L33" s="114">
        <v>0</v>
      </c>
      <c r="M33" s="111">
        <v>0</v>
      </c>
      <c r="N33" s="115">
        <f t="shared" si="23"/>
        <v>0</v>
      </c>
      <c r="O33" s="116">
        <v>252</v>
      </c>
      <c r="P33" s="111">
        <v>0</v>
      </c>
      <c r="Q33" s="115">
        <f t="shared" si="25"/>
        <v>252</v>
      </c>
    </row>
    <row r="34" spans="1:20" s="27" customFormat="1">
      <c r="A34" s="90" t="s">
        <v>72</v>
      </c>
      <c r="B34" s="90"/>
      <c r="C34" s="91" t="s">
        <v>89</v>
      </c>
      <c r="D34" s="98" t="s">
        <v>289</v>
      </c>
      <c r="E34" s="93">
        <f>SUM(E35:E37)</f>
        <v>999</v>
      </c>
      <c r="F34" s="93">
        <f t="shared" ref="F34:J34" si="26">SUM(F35:F37)</f>
        <v>77</v>
      </c>
      <c r="G34" s="93">
        <f t="shared" si="26"/>
        <v>922</v>
      </c>
      <c r="H34" s="93">
        <f t="shared" si="26"/>
        <v>848</v>
      </c>
      <c r="I34" s="94">
        <f t="shared" si="26"/>
        <v>0</v>
      </c>
      <c r="J34" s="92">
        <f t="shared" si="26"/>
        <v>0</v>
      </c>
      <c r="K34" s="127">
        <f t="shared" si="2"/>
        <v>0</v>
      </c>
      <c r="L34" s="131">
        <f t="shared" ref="L34:P34" si="27">SUM(L35:L37)</f>
        <v>0</v>
      </c>
      <c r="M34" s="92">
        <f t="shared" si="27"/>
        <v>0</v>
      </c>
      <c r="N34" s="95">
        <f t="shared" si="23"/>
        <v>0</v>
      </c>
      <c r="O34" s="92">
        <f t="shared" si="27"/>
        <v>270</v>
      </c>
      <c r="P34" s="92">
        <f t="shared" si="27"/>
        <v>652</v>
      </c>
      <c r="Q34" s="95">
        <f t="shared" si="25"/>
        <v>922</v>
      </c>
    </row>
    <row r="35" spans="1:20">
      <c r="A35" s="48" t="s">
        <v>73</v>
      </c>
      <c r="B35" s="37" t="s">
        <v>26</v>
      </c>
      <c r="C35" s="29" t="s">
        <v>90</v>
      </c>
      <c r="D35" s="71" t="s">
        <v>98</v>
      </c>
      <c r="E35" s="201">
        <f>F35+G35</f>
        <v>231</v>
      </c>
      <c r="F35" s="30">
        <f>G35/2</f>
        <v>77</v>
      </c>
      <c r="G35" s="31">
        <f>K35+N35+Q35</f>
        <v>154</v>
      </c>
      <c r="H35" s="209">
        <v>80</v>
      </c>
      <c r="I35" s="32">
        <v>0</v>
      </c>
      <c r="J35" s="33">
        <v>0</v>
      </c>
      <c r="K35" s="125">
        <f t="shared" si="2"/>
        <v>0</v>
      </c>
      <c r="L35" s="32">
        <v>0</v>
      </c>
      <c r="M35" s="33">
        <v>0</v>
      </c>
      <c r="N35" s="34">
        <f t="shared" si="23"/>
        <v>0</v>
      </c>
      <c r="O35" s="36">
        <v>54</v>
      </c>
      <c r="P35" s="33">
        <v>100</v>
      </c>
      <c r="Q35" s="34">
        <f t="shared" si="25"/>
        <v>154</v>
      </c>
      <c r="T35" s="9">
        <v>194</v>
      </c>
    </row>
    <row r="36" spans="1:20">
      <c r="A36" s="101" t="s">
        <v>81</v>
      </c>
      <c r="B36" s="101"/>
      <c r="C36" s="102" t="s">
        <v>39</v>
      </c>
      <c r="D36" s="117" t="s">
        <v>98</v>
      </c>
      <c r="E36" s="104">
        <f>G36</f>
        <v>552</v>
      </c>
      <c r="F36" s="104">
        <v>0</v>
      </c>
      <c r="G36" s="105">
        <f>K36+N36+Q36</f>
        <v>552</v>
      </c>
      <c r="H36" s="105">
        <f>G36</f>
        <v>552</v>
      </c>
      <c r="I36" s="106">
        <v>0</v>
      </c>
      <c r="J36" s="103">
        <v>0</v>
      </c>
      <c r="K36" s="128">
        <f t="shared" si="2"/>
        <v>0</v>
      </c>
      <c r="L36" s="106">
        <v>0</v>
      </c>
      <c r="M36" s="103">
        <v>0</v>
      </c>
      <c r="N36" s="107">
        <f t="shared" si="23"/>
        <v>0</v>
      </c>
      <c r="O36" s="108">
        <v>216</v>
      </c>
      <c r="P36" s="103">
        <v>336</v>
      </c>
      <c r="Q36" s="107">
        <f t="shared" si="25"/>
        <v>552</v>
      </c>
    </row>
    <row r="37" spans="1:20">
      <c r="A37" s="109" t="s">
        <v>82</v>
      </c>
      <c r="B37" s="109"/>
      <c r="C37" s="110" t="s">
        <v>5</v>
      </c>
      <c r="D37" s="111" t="s">
        <v>92</v>
      </c>
      <c r="E37" s="112">
        <f>G37</f>
        <v>216</v>
      </c>
      <c r="F37" s="112">
        <v>0</v>
      </c>
      <c r="G37" s="113">
        <f>K37+N37+Q37</f>
        <v>216</v>
      </c>
      <c r="H37" s="113">
        <f>G37</f>
        <v>216</v>
      </c>
      <c r="I37" s="114">
        <v>0</v>
      </c>
      <c r="J37" s="111">
        <v>0</v>
      </c>
      <c r="K37" s="129">
        <f t="shared" si="2"/>
        <v>0</v>
      </c>
      <c r="L37" s="114">
        <v>0</v>
      </c>
      <c r="M37" s="111">
        <v>0</v>
      </c>
      <c r="N37" s="115">
        <f t="shared" si="23"/>
        <v>0</v>
      </c>
      <c r="O37" s="116">
        <v>0</v>
      </c>
      <c r="P37" s="111">
        <v>216</v>
      </c>
      <c r="Q37" s="115">
        <f t="shared" si="25"/>
        <v>216</v>
      </c>
    </row>
    <row r="38" spans="1:20" s="11" customFormat="1">
      <c r="A38" s="72" t="s">
        <v>74</v>
      </c>
      <c r="B38" s="72"/>
      <c r="C38" s="73" t="s">
        <v>30</v>
      </c>
      <c r="D38" s="119" t="s">
        <v>254</v>
      </c>
      <c r="E38" s="120">
        <f>F38+G38</f>
        <v>88</v>
      </c>
      <c r="F38" s="120">
        <v>44</v>
      </c>
      <c r="G38" s="121">
        <f>K38+N38+Q38</f>
        <v>44</v>
      </c>
      <c r="H38" s="76">
        <v>44</v>
      </c>
      <c r="I38" s="122">
        <v>0</v>
      </c>
      <c r="J38" s="119">
        <v>0</v>
      </c>
      <c r="K38" s="126">
        <f>I38+J38</f>
        <v>0</v>
      </c>
      <c r="L38" s="122">
        <v>0</v>
      </c>
      <c r="M38" s="119">
        <v>0</v>
      </c>
      <c r="N38" s="86">
        <f t="shared" si="23"/>
        <v>0</v>
      </c>
      <c r="O38" s="87">
        <v>18</v>
      </c>
      <c r="P38" s="119">
        <v>26</v>
      </c>
      <c r="Q38" s="86">
        <f t="shared" si="25"/>
        <v>44</v>
      </c>
    </row>
    <row r="39" spans="1:20" s="11" customFormat="1" ht="10.5">
      <c r="A39" s="17"/>
      <c r="B39" s="17"/>
      <c r="C39" s="47" t="s">
        <v>36</v>
      </c>
      <c r="D39" s="41" t="s">
        <v>293</v>
      </c>
      <c r="E39" s="18">
        <f>E7+E20+E28+E38</f>
        <v>5598</v>
      </c>
      <c r="F39" s="18">
        <f>F7+F20+F28+F38</f>
        <v>1422</v>
      </c>
      <c r="G39" s="18">
        <f>G7+G20+G28+G38</f>
        <v>4176</v>
      </c>
      <c r="H39" s="18">
        <f>H7+H20+H28+H38</f>
        <v>2061</v>
      </c>
      <c r="I39" s="40">
        <f t="shared" ref="I39:Q39" si="28">SUM(I8:I38)-I30-I34</f>
        <v>612</v>
      </c>
      <c r="J39" s="41">
        <f t="shared" si="28"/>
        <v>828</v>
      </c>
      <c r="K39" s="130">
        <f t="shared" si="28"/>
        <v>1440</v>
      </c>
      <c r="L39" s="25">
        <f t="shared" si="28"/>
        <v>612</v>
      </c>
      <c r="M39" s="41">
        <f t="shared" si="28"/>
        <v>792</v>
      </c>
      <c r="N39" s="132">
        <f t="shared" si="28"/>
        <v>1404</v>
      </c>
      <c r="O39" s="41">
        <f t="shared" si="28"/>
        <v>576</v>
      </c>
      <c r="P39" s="41">
        <f t="shared" si="28"/>
        <v>756</v>
      </c>
      <c r="Q39" s="132">
        <f t="shared" si="28"/>
        <v>1332</v>
      </c>
      <c r="R39" s="11">
        <f>K39+N39+Q39</f>
        <v>4176</v>
      </c>
    </row>
    <row r="40" spans="1:20" s="169" customFormat="1" ht="10.5" hidden="1">
      <c r="A40" s="158"/>
      <c r="B40" s="158"/>
      <c r="C40" s="159" t="s">
        <v>184</v>
      </c>
      <c r="D40" s="160"/>
      <c r="E40" s="161"/>
      <c r="F40" s="161"/>
      <c r="G40" s="162">
        <v>4176</v>
      </c>
      <c r="H40" s="163"/>
      <c r="I40" s="164">
        <v>612</v>
      </c>
      <c r="J40" s="165">
        <v>828</v>
      </c>
      <c r="K40" s="166"/>
      <c r="L40" s="164">
        <v>612</v>
      </c>
      <c r="M40" s="165">
        <v>792</v>
      </c>
      <c r="N40" s="167"/>
      <c r="O40" s="168">
        <v>576</v>
      </c>
      <c r="P40" s="168">
        <v>756</v>
      </c>
      <c r="Q40" s="167"/>
    </row>
    <row r="41" spans="1:20" s="11" customFormat="1" ht="10.5">
      <c r="A41" s="51" t="s">
        <v>109</v>
      </c>
      <c r="B41" s="51"/>
      <c r="C41" s="52" t="s">
        <v>40</v>
      </c>
      <c r="D41" s="53"/>
      <c r="E41" s="54" t="s">
        <v>265</v>
      </c>
      <c r="F41" s="54"/>
      <c r="G41" s="19"/>
      <c r="H41" s="100"/>
      <c r="I41" s="40"/>
      <c r="J41" s="41"/>
      <c r="K41" s="130" t="s">
        <v>274</v>
      </c>
      <c r="L41" s="40"/>
      <c r="M41" s="41"/>
      <c r="N41" s="132" t="s">
        <v>264</v>
      </c>
      <c r="O41" s="26"/>
      <c r="P41" s="97"/>
      <c r="Q41" s="132" t="s">
        <v>264</v>
      </c>
    </row>
    <row r="42" spans="1:20" s="11" customFormat="1">
      <c r="A42" s="51" t="s">
        <v>110</v>
      </c>
      <c r="B42" s="51"/>
      <c r="C42" s="52" t="s">
        <v>111</v>
      </c>
      <c r="D42" s="53"/>
      <c r="E42" s="54" t="s">
        <v>264</v>
      </c>
      <c r="F42" s="54"/>
      <c r="G42" s="19"/>
      <c r="H42" s="100"/>
      <c r="I42" s="40"/>
      <c r="J42" s="41"/>
      <c r="K42" s="125"/>
      <c r="L42" s="40"/>
      <c r="M42" s="41"/>
      <c r="N42" s="132"/>
      <c r="O42" s="26"/>
      <c r="P42" s="97"/>
      <c r="Q42" s="132" t="s">
        <v>264</v>
      </c>
    </row>
    <row r="43" spans="1:20" ht="11.25" customHeight="1">
      <c r="A43" s="241" t="s">
        <v>247</v>
      </c>
      <c r="B43" s="242"/>
      <c r="C43" s="242"/>
      <c r="D43" s="243"/>
      <c r="E43" s="258" t="s">
        <v>37</v>
      </c>
      <c r="F43" s="261" t="s">
        <v>75</v>
      </c>
      <c r="G43" s="262"/>
      <c r="H43" s="263"/>
      <c r="I43" s="99">
        <v>612</v>
      </c>
      <c r="J43" s="62">
        <f>J39-J44</f>
        <v>726</v>
      </c>
      <c r="K43" s="125">
        <f>SUM(I43:J43)</f>
        <v>1338</v>
      </c>
      <c r="L43" s="35">
        <f>L39-L44</f>
        <v>492</v>
      </c>
      <c r="M43" s="33">
        <f>M39-M44</f>
        <v>702</v>
      </c>
      <c r="N43" s="34">
        <f t="shared" ref="N43:N47" si="29">SUM(L43:M43)</f>
        <v>1194</v>
      </c>
      <c r="O43" s="36">
        <f>O39-O44</f>
        <v>360</v>
      </c>
      <c r="P43" s="36">
        <f t="shared" ref="P43" si="30">P39-P44</f>
        <v>420</v>
      </c>
      <c r="Q43" s="34">
        <f t="shared" ref="Q43:Q48" si="31">SUM(O43:P43)</f>
        <v>780</v>
      </c>
    </row>
    <row r="44" spans="1:20">
      <c r="A44" s="244"/>
      <c r="B44" s="245"/>
      <c r="C44" s="245"/>
      <c r="D44" s="246"/>
      <c r="E44" s="259"/>
      <c r="F44" s="244" t="s">
        <v>76</v>
      </c>
      <c r="G44" s="245"/>
      <c r="H44" s="246"/>
      <c r="I44" s="36">
        <f>I32+I36</f>
        <v>0</v>
      </c>
      <c r="J44" s="36">
        <f>J32+J36</f>
        <v>102</v>
      </c>
      <c r="K44" s="125">
        <f>SUM(I44:J44)</f>
        <v>102</v>
      </c>
      <c r="L44" s="35">
        <f>L32+L36</f>
        <v>120</v>
      </c>
      <c r="M44" s="36">
        <f>M32+M36</f>
        <v>90</v>
      </c>
      <c r="N44" s="34">
        <f t="shared" si="29"/>
        <v>210</v>
      </c>
      <c r="O44" s="36">
        <f t="shared" ref="O44:O45" si="32">O32+O36</f>
        <v>216</v>
      </c>
      <c r="P44" s="36">
        <f t="shared" ref="P44" si="33">P32+P36</f>
        <v>336</v>
      </c>
      <c r="Q44" s="34">
        <f t="shared" si="31"/>
        <v>552</v>
      </c>
      <c r="R44" s="255">
        <f>K44+K45+N44+N45+Q44+Q45</f>
        <v>1332</v>
      </c>
      <c r="T44" s="9">
        <v>1332</v>
      </c>
    </row>
    <row r="45" spans="1:20" s="11" customFormat="1">
      <c r="A45" s="247" t="s">
        <v>111</v>
      </c>
      <c r="B45" s="248"/>
      <c r="C45" s="248"/>
      <c r="D45" s="249"/>
      <c r="E45" s="259"/>
      <c r="F45" s="244" t="s">
        <v>99</v>
      </c>
      <c r="G45" s="245"/>
      <c r="H45" s="246"/>
      <c r="I45" s="36">
        <f>I33+I37</f>
        <v>0</v>
      </c>
      <c r="J45" s="36">
        <f>J33+J37</f>
        <v>0</v>
      </c>
      <c r="K45" s="125">
        <f t="shared" ref="K45:K46" si="34">SUM(I45:J45)</f>
        <v>0</v>
      </c>
      <c r="L45" s="35">
        <f>L33+L37</f>
        <v>0</v>
      </c>
      <c r="M45" s="36">
        <f>M33+M37</f>
        <v>0</v>
      </c>
      <c r="N45" s="34">
        <f t="shared" si="29"/>
        <v>0</v>
      </c>
      <c r="O45" s="36">
        <f t="shared" si="32"/>
        <v>252</v>
      </c>
      <c r="P45" s="36">
        <f t="shared" ref="P45" si="35">P33+P37</f>
        <v>216</v>
      </c>
      <c r="Q45" s="34">
        <f t="shared" si="31"/>
        <v>468</v>
      </c>
      <c r="R45" s="255"/>
    </row>
    <row r="46" spans="1:20" ht="11.25" customHeight="1">
      <c r="A46" s="250" t="s">
        <v>191</v>
      </c>
      <c r="B46" s="251"/>
      <c r="C46" s="251"/>
      <c r="D46" s="252"/>
      <c r="E46" s="259"/>
      <c r="F46" s="244" t="s">
        <v>77</v>
      </c>
      <c r="G46" s="245"/>
      <c r="H46" s="246"/>
      <c r="I46" s="36">
        <v>0</v>
      </c>
      <c r="J46" s="33">
        <v>1</v>
      </c>
      <c r="K46" s="125">
        <f t="shared" si="34"/>
        <v>1</v>
      </c>
      <c r="L46" s="35">
        <v>0</v>
      </c>
      <c r="M46" s="33">
        <v>3</v>
      </c>
      <c r="N46" s="34">
        <f t="shared" si="29"/>
        <v>3</v>
      </c>
      <c r="O46" s="36">
        <v>1</v>
      </c>
      <c r="P46" s="33">
        <v>1</v>
      </c>
      <c r="Q46" s="34">
        <f t="shared" si="31"/>
        <v>2</v>
      </c>
      <c r="R46" s="9">
        <f>K46+N46+Q46</f>
        <v>6</v>
      </c>
    </row>
    <row r="47" spans="1:20" s="317" customFormat="1" ht="11.25" customHeight="1">
      <c r="A47" s="305"/>
      <c r="B47" s="306"/>
      <c r="C47" s="307"/>
      <c r="D47" s="308"/>
      <c r="E47" s="259"/>
      <c r="F47" s="309" t="s">
        <v>100</v>
      </c>
      <c r="G47" s="310"/>
      <c r="H47" s="311"/>
      <c r="I47" s="312">
        <v>3</v>
      </c>
      <c r="J47" s="313">
        <v>7</v>
      </c>
      <c r="K47" s="314">
        <f>SUM(I47:J47)</f>
        <v>10</v>
      </c>
      <c r="L47" s="315">
        <v>4</v>
      </c>
      <c r="M47" s="313">
        <v>6</v>
      </c>
      <c r="N47" s="316">
        <f t="shared" si="29"/>
        <v>10</v>
      </c>
      <c r="O47" s="312">
        <v>4</v>
      </c>
      <c r="P47" s="313">
        <v>5</v>
      </c>
      <c r="Q47" s="316">
        <f t="shared" si="31"/>
        <v>9</v>
      </c>
      <c r="R47" s="317">
        <f>K47+N47+Q47</f>
        <v>29</v>
      </c>
    </row>
    <row r="48" spans="1:20" ht="12" customHeight="1" thickBot="1">
      <c r="A48" s="56"/>
      <c r="B48" s="57"/>
      <c r="C48" s="58"/>
      <c r="D48" s="138"/>
      <c r="E48" s="260"/>
      <c r="F48" s="264" t="s">
        <v>78</v>
      </c>
      <c r="G48" s="265"/>
      <c r="H48" s="266"/>
      <c r="I48" s="190">
        <v>0</v>
      </c>
      <c r="J48" s="191">
        <v>0</v>
      </c>
      <c r="K48" s="192">
        <f>SUM(I48:J48)</f>
        <v>0</v>
      </c>
      <c r="L48" s="193">
        <v>0</v>
      </c>
      <c r="M48" s="191">
        <v>0</v>
      </c>
      <c r="N48" s="194">
        <f>SUM(L48:M48)</f>
        <v>0</v>
      </c>
      <c r="O48" s="190">
        <v>0</v>
      </c>
      <c r="P48" s="191">
        <v>0</v>
      </c>
      <c r="Q48" s="194">
        <f t="shared" si="31"/>
        <v>0</v>
      </c>
    </row>
    <row r="52" spans="1:4">
      <c r="D52" s="118"/>
    </row>
    <row r="53" spans="1:4" s="136" customFormat="1" ht="15.75" hidden="1">
      <c r="A53" s="133"/>
      <c r="B53" s="134"/>
      <c r="C53" s="135" t="s">
        <v>103</v>
      </c>
      <c r="D53" s="137">
        <f>(H39-H7)/(G39-G7)*100</f>
        <v>77.919020715630879</v>
      </c>
    </row>
  </sheetData>
  <mergeCells count="29">
    <mergeCell ref="A1:Q1"/>
    <mergeCell ref="A2:A5"/>
    <mergeCell ref="B2:B5"/>
    <mergeCell ref="C2:C5"/>
    <mergeCell ref="D2:D5"/>
    <mergeCell ref="E2:H2"/>
    <mergeCell ref="I2:Q2"/>
    <mergeCell ref="E3:E5"/>
    <mergeCell ref="F3:F5"/>
    <mergeCell ref="G3:H3"/>
    <mergeCell ref="N3:N5"/>
    <mergeCell ref="Q3:Q5"/>
    <mergeCell ref="H4:H5"/>
    <mergeCell ref="K3:K5"/>
    <mergeCell ref="A43:D44"/>
    <mergeCell ref="A45:D45"/>
    <mergeCell ref="A46:D46"/>
    <mergeCell ref="I3:J3"/>
    <mergeCell ref="R44:R45"/>
    <mergeCell ref="L3:M3"/>
    <mergeCell ref="G4:G5"/>
    <mergeCell ref="E43:E48"/>
    <mergeCell ref="F43:H43"/>
    <mergeCell ref="F44:H44"/>
    <mergeCell ref="F45:H45"/>
    <mergeCell ref="F46:H46"/>
    <mergeCell ref="F47:H47"/>
    <mergeCell ref="F48:H48"/>
    <mergeCell ref="O3:P3"/>
  </mergeCells>
  <pageMargins left="0.39370078740157483" right="0.27559055118110237" top="0.59055118110236227" bottom="0.27559055118110237" header="0.31496062992125984" footer="0.23622047244094491"/>
  <pageSetup paperSize="9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BreakPreview" topLeftCell="A77" zoomScale="80" zoomScaleNormal="100" zoomScaleSheetLayoutView="80" workbookViewId="0">
      <selection activeCell="I37" sqref="H37:I37"/>
    </sheetView>
  </sheetViews>
  <sheetFormatPr defaultRowHeight="12.75"/>
  <cols>
    <col min="1" max="1" width="12.28515625" customWidth="1"/>
    <col min="2" max="2" width="53.28515625" customWidth="1"/>
    <col min="3" max="3" width="8.42578125" customWidth="1"/>
  </cols>
  <sheetData>
    <row r="1" spans="1:5" ht="39.75" customHeight="1">
      <c r="A1" s="288" t="s">
        <v>113</v>
      </c>
      <c r="B1" s="288"/>
      <c r="C1" s="288"/>
      <c r="D1" s="288"/>
      <c r="E1" s="288"/>
    </row>
    <row r="2" spans="1:5" ht="18.75">
      <c r="A2" s="144" t="s">
        <v>114</v>
      </c>
      <c r="B2" s="295" t="s">
        <v>115</v>
      </c>
      <c r="C2" s="295"/>
      <c r="D2" s="295"/>
      <c r="E2" s="295"/>
    </row>
    <row r="3" spans="1:5" ht="18.75">
      <c r="A3" s="145"/>
      <c r="B3" s="289" t="s">
        <v>116</v>
      </c>
      <c r="C3" s="289"/>
      <c r="D3" s="289"/>
      <c r="E3" s="289"/>
    </row>
    <row r="4" spans="1:5" ht="18.75">
      <c r="A4" s="146" t="s">
        <v>117</v>
      </c>
      <c r="B4" s="287" t="s">
        <v>118</v>
      </c>
      <c r="C4" s="287"/>
      <c r="D4" s="287"/>
      <c r="E4" s="287"/>
    </row>
    <row r="5" spans="1:5" ht="18.75">
      <c r="A5" s="146" t="s">
        <v>119</v>
      </c>
      <c r="B5" s="287" t="s">
        <v>120</v>
      </c>
      <c r="C5" s="287"/>
      <c r="D5" s="287"/>
      <c r="E5" s="287"/>
    </row>
    <row r="6" spans="1:5" ht="18.75">
      <c r="A6" s="146" t="s">
        <v>121</v>
      </c>
      <c r="B6" s="287" t="s">
        <v>122</v>
      </c>
      <c r="C6" s="287"/>
      <c r="D6" s="287"/>
      <c r="E6" s="287"/>
    </row>
    <row r="7" spans="1:5" ht="18.75">
      <c r="A7" s="146" t="s">
        <v>123</v>
      </c>
      <c r="B7" s="287" t="s">
        <v>242</v>
      </c>
      <c r="C7" s="287"/>
      <c r="D7" s="287"/>
      <c r="E7" s="287"/>
    </row>
    <row r="8" spans="1:5" ht="18.75">
      <c r="A8" s="146" t="s">
        <v>124</v>
      </c>
      <c r="B8" s="287" t="s">
        <v>125</v>
      </c>
      <c r="C8" s="287"/>
      <c r="D8" s="287"/>
      <c r="E8" s="287"/>
    </row>
    <row r="9" spans="1:5" ht="18.75">
      <c r="A9" s="146" t="s">
        <v>126</v>
      </c>
      <c r="B9" s="287" t="s">
        <v>127</v>
      </c>
      <c r="C9" s="287"/>
      <c r="D9" s="287"/>
      <c r="E9" s="287"/>
    </row>
    <row r="10" spans="1:5" ht="18.75">
      <c r="A10" s="146" t="s">
        <v>128</v>
      </c>
      <c r="B10" s="287" t="s">
        <v>129</v>
      </c>
      <c r="C10" s="287"/>
      <c r="D10" s="287"/>
      <c r="E10" s="287"/>
    </row>
    <row r="11" spans="1:5" ht="18.75">
      <c r="A11" s="146" t="s">
        <v>130</v>
      </c>
      <c r="B11" s="287" t="s">
        <v>131</v>
      </c>
      <c r="C11" s="287"/>
      <c r="D11" s="287"/>
      <c r="E11" s="287"/>
    </row>
    <row r="12" spans="1:5" ht="18.75">
      <c r="A12" s="146" t="s">
        <v>132</v>
      </c>
      <c r="B12" s="287" t="s">
        <v>133</v>
      </c>
      <c r="C12" s="287"/>
      <c r="D12" s="287"/>
      <c r="E12" s="287"/>
    </row>
    <row r="13" spans="1:5" ht="21" customHeight="1">
      <c r="A13" s="146" t="s">
        <v>134</v>
      </c>
      <c r="B13" s="287" t="s">
        <v>135</v>
      </c>
      <c r="C13" s="287"/>
      <c r="D13" s="287"/>
      <c r="E13" s="287"/>
    </row>
    <row r="14" spans="1:5" ht="21" customHeight="1">
      <c r="A14" s="146" t="s">
        <v>136</v>
      </c>
      <c r="B14" s="287" t="s">
        <v>137</v>
      </c>
      <c r="C14" s="287"/>
      <c r="D14" s="287"/>
      <c r="E14" s="287"/>
    </row>
    <row r="15" spans="1:5" ht="18.75">
      <c r="A15" s="145"/>
      <c r="B15" s="289" t="s">
        <v>138</v>
      </c>
      <c r="C15" s="289"/>
      <c r="D15" s="289"/>
      <c r="E15" s="289"/>
    </row>
    <row r="16" spans="1:5" ht="18.75">
      <c r="A16" s="146" t="s">
        <v>117</v>
      </c>
      <c r="B16" s="287" t="s">
        <v>139</v>
      </c>
      <c r="C16" s="287"/>
      <c r="D16" s="287"/>
      <c r="E16" s="287"/>
    </row>
    <row r="17" spans="1:5" ht="18.75">
      <c r="A17" s="146" t="s">
        <v>119</v>
      </c>
      <c r="B17" s="287" t="s">
        <v>140</v>
      </c>
      <c r="C17" s="287"/>
      <c r="D17" s="287"/>
      <c r="E17" s="287"/>
    </row>
    <row r="18" spans="1:5" ht="18.75">
      <c r="A18" s="145"/>
      <c r="B18" s="289" t="s">
        <v>141</v>
      </c>
      <c r="C18" s="289"/>
      <c r="D18" s="289"/>
      <c r="E18" s="289"/>
    </row>
    <row r="19" spans="1:5" ht="18.75">
      <c r="A19" s="146" t="s">
        <v>117</v>
      </c>
      <c r="B19" s="287" t="s">
        <v>142</v>
      </c>
      <c r="C19" s="287"/>
      <c r="D19" s="287"/>
      <c r="E19" s="287"/>
    </row>
    <row r="20" spans="1:5" ht="18.75">
      <c r="A20" s="146" t="s">
        <v>119</v>
      </c>
      <c r="B20" s="287" t="s">
        <v>143</v>
      </c>
      <c r="C20" s="287"/>
      <c r="D20" s="287"/>
      <c r="E20" s="287"/>
    </row>
    <row r="21" spans="1:5" ht="18.75" customHeight="1">
      <c r="A21" s="145"/>
      <c r="B21" s="289" t="s">
        <v>144</v>
      </c>
      <c r="C21" s="289"/>
      <c r="D21" s="289"/>
      <c r="E21" s="289"/>
    </row>
    <row r="22" spans="1:5" ht="18.75">
      <c r="A22" s="146" t="s">
        <v>117</v>
      </c>
      <c r="B22" s="287" t="s">
        <v>145</v>
      </c>
      <c r="C22" s="287"/>
      <c r="D22" s="287"/>
      <c r="E22" s="287"/>
    </row>
    <row r="23" spans="1:5" ht="39" customHeight="1">
      <c r="A23" s="146" t="s">
        <v>119</v>
      </c>
      <c r="B23" s="287" t="s">
        <v>146</v>
      </c>
      <c r="C23" s="287"/>
      <c r="D23" s="287"/>
      <c r="E23" s="287"/>
    </row>
    <row r="24" spans="1:5" ht="18.75">
      <c r="A24" s="146" t="s">
        <v>121</v>
      </c>
      <c r="B24" s="287" t="s">
        <v>243</v>
      </c>
      <c r="C24" s="287"/>
      <c r="D24" s="287"/>
      <c r="E24" s="287"/>
    </row>
    <row r="25" spans="1:5" ht="18.75">
      <c r="A25" s="145"/>
      <c r="B25" s="289" t="s">
        <v>147</v>
      </c>
      <c r="C25" s="289"/>
      <c r="D25" s="289"/>
      <c r="E25" s="289"/>
    </row>
    <row r="26" spans="1:5" ht="18.75">
      <c r="A26" s="146" t="s">
        <v>117</v>
      </c>
      <c r="B26" s="287" t="s">
        <v>148</v>
      </c>
      <c r="C26" s="287"/>
      <c r="D26" s="287"/>
      <c r="E26" s="287"/>
    </row>
    <row r="27" spans="1:5" ht="18.75">
      <c r="A27" s="146" t="s">
        <v>119</v>
      </c>
      <c r="B27" s="287" t="s">
        <v>149</v>
      </c>
      <c r="C27" s="287"/>
      <c r="D27" s="287"/>
      <c r="E27" s="287"/>
    </row>
    <row r="28" spans="1:5" ht="18.75">
      <c r="A28" s="1"/>
    </row>
    <row r="29" spans="1:5" ht="18.75">
      <c r="A29" s="237" t="s">
        <v>150</v>
      </c>
      <c r="B29" s="237"/>
      <c r="C29" s="237"/>
      <c r="D29" s="237"/>
      <c r="E29" s="237"/>
    </row>
    <row r="30" spans="1:5" s="147" customFormat="1" ht="189" customHeight="1">
      <c r="A30" s="283" t="s">
        <v>250</v>
      </c>
      <c r="B30" s="283"/>
      <c r="C30" s="283"/>
      <c r="D30" s="283"/>
      <c r="E30" s="283"/>
    </row>
    <row r="31" spans="1:5" s="147" customFormat="1" ht="57" customHeight="1">
      <c r="A31" s="283" t="s">
        <v>249</v>
      </c>
      <c r="B31" s="283"/>
      <c r="C31" s="283"/>
      <c r="D31" s="283"/>
      <c r="E31" s="283"/>
    </row>
    <row r="32" spans="1:5" s="147" customFormat="1" ht="54.75" customHeight="1">
      <c r="A32" s="283" t="s">
        <v>164</v>
      </c>
      <c r="B32" s="283"/>
      <c r="C32" s="283"/>
      <c r="D32" s="283"/>
      <c r="E32" s="283"/>
    </row>
    <row r="33" spans="1:6" s="147" customFormat="1" ht="18.75">
      <c r="A33" s="283" t="s">
        <v>261</v>
      </c>
      <c r="B33" s="283"/>
      <c r="C33" s="283"/>
      <c r="D33" s="283"/>
      <c r="E33" s="283"/>
    </row>
    <row r="34" spans="1:6" s="147" customFormat="1" ht="18.75">
      <c r="A34" s="283" t="s">
        <v>165</v>
      </c>
      <c r="B34" s="283"/>
      <c r="C34" s="283"/>
      <c r="D34" s="283"/>
      <c r="E34" s="283"/>
    </row>
    <row r="35" spans="1:6" s="147" customFormat="1" ht="18.75">
      <c r="A35" s="294" t="s">
        <v>166</v>
      </c>
      <c r="B35" s="283"/>
      <c r="C35" s="283"/>
      <c r="D35" s="283"/>
      <c r="E35" s="283"/>
    </row>
    <row r="36" spans="1:6" s="147" customFormat="1" ht="18.75">
      <c r="A36" s="283" t="s">
        <v>151</v>
      </c>
      <c r="B36" s="283"/>
      <c r="C36" s="283"/>
      <c r="D36" s="283"/>
      <c r="E36" s="283"/>
    </row>
    <row r="37" spans="1:6" s="147" customFormat="1" ht="93" customHeight="1">
      <c r="A37" s="283" t="s">
        <v>152</v>
      </c>
      <c r="B37" s="283"/>
      <c r="C37" s="283"/>
      <c r="D37" s="283"/>
      <c r="E37" s="283"/>
    </row>
    <row r="38" spans="1:6" s="147" customFormat="1" ht="57" customHeight="1">
      <c r="A38" s="294" t="s">
        <v>262</v>
      </c>
      <c r="B38" s="283"/>
      <c r="C38" s="283"/>
      <c r="D38" s="283"/>
      <c r="E38" s="283"/>
    </row>
    <row r="39" spans="1:6" s="147" customFormat="1" ht="76.5" customHeight="1">
      <c r="A39" s="283" t="s">
        <v>153</v>
      </c>
      <c r="B39" s="283"/>
      <c r="C39" s="283"/>
      <c r="D39" s="283"/>
      <c r="E39" s="283"/>
    </row>
    <row r="40" spans="1:6" ht="15" customHeight="1">
      <c r="A40" s="140"/>
    </row>
    <row r="41" spans="1:6" ht="18.75">
      <c r="A41" s="237" t="s">
        <v>154</v>
      </c>
      <c r="B41" s="237"/>
      <c r="C41" s="237"/>
      <c r="D41" s="237"/>
      <c r="E41" s="237"/>
      <c r="F41" s="140"/>
    </row>
    <row r="42" spans="1:6" s="147" customFormat="1" ht="169.5" customHeight="1">
      <c r="A42" s="286" t="s">
        <v>251</v>
      </c>
      <c r="B42" s="286"/>
      <c r="C42" s="286"/>
      <c r="D42" s="286"/>
      <c r="E42" s="286"/>
    </row>
    <row r="43" spans="1:6" s="147" customFormat="1" ht="60" customHeight="1">
      <c r="A43" s="283" t="s">
        <v>192</v>
      </c>
      <c r="B43" s="283"/>
      <c r="C43" s="283"/>
      <c r="D43" s="283"/>
      <c r="E43" s="283"/>
    </row>
    <row r="44" spans="1:6" s="147" customFormat="1" ht="76.5" customHeight="1">
      <c r="A44" s="283" t="s">
        <v>244</v>
      </c>
      <c r="B44" s="283"/>
      <c r="C44" s="283"/>
      <c r="D44" s="283"/>
      <c r="E44" s="283"/>
    </row>
    <row r="45" spans="1:6" s="147" customFormat="1" ht="38.25" customHeight="1">
      <c r="A45" s="283" t="s">
        <v>167</v>
      </c>
      <c r="B45" s="283"/>
      <c r="C45" s="283"/>
      <c r="D45" s="283"/>
      <c r="E45" s="283"/>
    </row>
    <row r="46" spans="1:6" s="147" customFormat="1" ht="54" customHeight="1">
      <c r="A46" s="283" t="s">
        <v>273</v>
      </c>
      <c r="B46" s="283"/>
      <c r="C46" s="283"/>
      <c r="D46" s="283"/>
      <c r="E46" s="283"/>
    </row>
    <row r="47" spans="1:6" s="304" customFormat="1" ht="96" customHeight="1">
      <c r="A47" s="286" t="s">
        <v>294</v>
      </c>
      <c r="B47" s="286"/>
      <c r="C47" s="286"/>
      <c r="D47" s="286"/>
      <c r="E47" s="286"/>
    </row>
    <row r="48" spans="1:6" s="147" customFormat="1" ht="56.25" customHeight="1">
      <c r="A48" s="283" t="s">
        <v>193</v>
      </c>
      <c r="B48" s="283"/>
      <c r="C48" s="283"/>
      <c r="D48" s="283"/>
      <c r="E48" s="283"/>
    </row>
    <row r="49" spans="1:5" ht="12.75" customHeight="1">
      <c r="A49" s="140"/>
    </row>
    <row r="50" spans="1:5" ht="18.75">
      <c r="A50" s="237" t="s">
        <v>245</v>
      </c>
      <c r="B50" s="237"/>
      <c r="C50" s="237"/>
      <c r="D50" s="237"/>
      <c r="E50" s="237"/>
    </row>
    <row r="51" spans="1:5" s="147" customFormat="1" ht="114.75" customHeight="1">
      <c r="A51" s="283" t="s">
        <v>259</v>
      </c>
      <c r="B51" s="283"/>
      <c r="C51" s="283"/>
      <c r="D51" s="283"/>
      <c r="E51" s="283"/>
    </row>
    <row r="52" spans="1:5" s="147" customFormat="1" ht="18.75">
      <c r="A52" s="285" t="s">
        <v>155</v>
      </c>
      <c r="B52" s="285"/>
      <c r="C52" s="285"/>
      <c r="D52" s="285"/>
      <c r="E52" s="285"/>
    </row>
    <row r="53" spans="1:5" ht="18" customHeight="1">
      <c r="A53" s="232" t="s">
        <v>156</v>
      </c>
      <c r="B53" s="233" t="s">
        <v>258</v>
      </c>
      <c r="C53" s="291" t="s">
        <v>157</v>
      </c>
      <c r="D53" s="292"/>
      <c r="E53" s="293"/>
    </row>
    <row r="54" spans="1:5" ht="81" customHeight="1">
      <c r="A54" s="232"/>
      <c r="B54" s="233"/>
      <c r="C54" s="155" t="s">
        <v>172</v>
      </c>
      <c r="D54" s="155" t="s">
        <v>45</v>
      </c>
      <c r="E54" s="155" t="s">
        <v>173</v>
      </c>
    </row>
    <row r="55" spans="1:5" ht="15.75">
      <c r="A55" s="202">
        <v>1</v>
      </c>
      <c r="B55" s="203">
        <v>2</v>
      </c>
      <c r="C55" s="148">
        <v>3</v>
      </c>
      <c r="D55" s="148">
        <v>4</v>
      </c>
      <c r="E55" s="148">
        <v>5</v>
      </c>
    </row>
    <row r="56" spans="1:5" ht="15.75">
      <c r="A56" s="204" t="s">
        <v>59</v>
      </c>
      <c r="B56" s="205" t="s">
        <v>34</v>
      </c>
      <c r="C56" s="206">
        <v>57</v>
      </c>
      <c r="D56" s="206">
        <v>19</v>
      </c>
      <c r="E56" s="206">
        <v>38</v>
      </c>
    </row>
    <row r="57" spans="1:5" ht="15.75">
      <c r="A57" s="149" t="s">
        <v>256</v>
      </c>
      <c r="B57" s="198" t="s">
        <v>255</v>
      </c>
      <c r="C57" s="156">
        <v>57</v>
      </c>
      <c r="D57" s="156">
        <v>19</v>
      </c>
      <c r="E57" s="156">
        <v>38</v>
      </c>
    </row>
    <row r="58" spans="1:5" ht="15.75">
      <c r="A58" s="204" t="s">
        <v>61</v>
      </c>
      <c r="B58" s="205" t="s">
        <v>62</v>
      </c>
      <c r="C58" s="206">
        <v>159</v>
      </c>
      <c r="D58" s="207">
        <v>53</v>
      </c>
      <c r="E58" s="208">
        <v>106</v>
      </c>
    </row>
    <row r="59" spans="1:5" ht="31.5" hidden="1">
      <c r="A59" s="149" t="s">
        <v>71</v>
      </c>
      <c r="B59" s="198" t="s">
        <v>93</v>
      </c>
      <c r="C59" s="156"/>
      <c r="D59" s="150"/>
      <c r="E59" s="150"/>
    </row>
    <row r="60" spans="1:5" ht="31.5" hidden="1">
      <c r="A60" s="149"/>
      <c r="B60" s="200" t="s">
        <v>158</v>
      </c>
      <c r="C60" s="170"/>
      <c r="D60" s="171"/>
      <c r="E60" s="171"/>
    </row>
    <row r="61" spans="1:5" ht="31.5" hidden="1">
      <c r="A61" s="151" t="s">
        <v>72</v>
      </c>
      <c r="B61" s="199" t="s">
        <v>89</v>
      </c>
      <c r="C61" s="157"/>
      <c r="D61" s="152"/>
      <c r="E61" s="153"/>
    </row>
    <row r="62" spans="1:5" ht="15.75" hidden="1">
      <c r="A62" s="149" t="s">
        <v>73</v>
      </c>
      <c r="B62" s="198" t="s">
        <v>90</v>
      </c>
      <c r="C62" s="156"/>
      <c r="D62" s="150"/>
      <c r="E62" s="150"/>
    </row>
    <row r="63" spans="1:5" ht="31.5" hidden="1">
      <c r="A63" s="149"/>
      <c r="B63" s="200" t="s">
        <v>159</v>
      </c>
      <c r="C63" s="170"/>
      <c r="D63" s="171"/>
      <c r="E63" s="172"/>
    </row>
    <row r="64" spans="1:5" ht="15.75" hidden="1">
      <c r="A64" s="149"/>
      <c r="B64" s="200" t="s">
        <v>160</v>
      </c>
      <c r="C64" s="170"/>
      <c r="D64" s="171"/>
      <c r="E64" s="172"/>
    </row>
    <row r="65" spans="1:5" ht="15.75">
      <c r="A65" s="290" t="s">
        <v>36</v>
      </c>
      <c r="B65" s="290"/>
      <c r="C65" s="154">
        <f t="shared" ref="C65:D65" si="0">SUM(C57:C62)</f>
        <v>216</v>
      </c>
      <c r="D65" s="154">
        <f t="shared" si="0"/>
        <v>72</v>
      </c>
      <c r="E65" s="154">
        <f>SUM(E57:E62)</f>
        <v>144</v>
      </c>
    </row>
    <row r="66" spans="1:5" ht="18.75">
      <c r="A66" s="142"/>
    </row>
    <row r="67" spans="1:5" ht="18.75">
      <c r="A67" s="237" t="s">
        <v>161</v>
      </c>
      <c r="B67" s="237"/>
      <c r="C67" s="237"/>
      <c r="D67" s="237"/>
      <c r="E67" s="237"/>
    </row>
    <row r="68" spans="1:5" s="147" customFormat="1" ht="114.75" customHeight="1">
      <c r="A68" s="286" t="s">
        <v>252</v>
      </c>
      <c r="B68" s="286"/>
      <c r="C68" s="286"/>
      <c r="D68" s="286"/>
      <c r="E68" s="286"/>
    </row>
    <row r="69" spans="1:5" s="147" customFormat="1" ht="40.5" customHeight="1">
      <c r="A69" s="283" t="s">
        <v>278</v>
      </c>
      <c r="B69" s="283"/>
      <c r="C69" s="283"/>
      <c r="D69" s="283"/>
      <c r="E69" s="283"/>
    </row>
    <row r="70" spans="1:5" ht="18.75">
      <c r="A70" s="140"/>
    </row>
    <row r="71" spans="1:5" ht="18.75">
      <c r="A71" s="284" t="s">
        <v>162</v>
      </c>
      <c r="B71" s="284"/>
      <c r="C71" s="284"/>
      <c r="D71" s="284"/>
      <c r="E71" s="284"/>
    </row>
    <row r="72" spans="1:5" s="147" customFormat="1" ht="129" customHeight="1">
      <c r="A72" s="283" t="s">
        <v>168</v>
      </c>
      <c r="B72" s="283"/>
      <c r="C72" s="283"/>
      <c r="D72" s="283"/>
      <c r="E72" s="283"/>
    </row>
    <row r="73" spans="1:5" s="147" customFormat="1" ht="55.5" customHeight="1">
      <c r="A73" s="283" t="s">
        <v>169</v>
      </c>
      <c r="B73" s="283"/>
      <c r="C73" s="283"/>
      <c r="D73" s="283"/>
      <c r="E73" s="283"/>
    </row>
    <row r="74" spans="1:5" s="147" customFormat="1" ht="18.75">
      <c r="A74" s="302" t="s">
        <v>280</v>
      </c>
      <c r="B74" s="302"/>
      <c r="C74" s="302"/>
      <c r="D74" s="302"/>
      <c r="E74" s="302"/>
    </row>
    <row r="75" spans="1:5" s="216" customFormat="1" ht="37.5">
      <c r="A75" s="215" t="s">
        <v>41</v>
      </c>
      <c r="B75" s="215" t="s">
        <v>275</v>
      </c>
      <c r="C75" s="215" t="s">
        <v>276</v>
      </c>
      <c r="D75" s="303" t="s">
        <v>279</v>
      </c>
      <c r="E75" s="303"/>
    </row>
    <row r="76" spans="1:5" s="147" customFormat="1" ht="18.75">
      <c r="A76" s="214" t="s">
        <v>63</v>
      </c>
      <c r="B76" s="214" t="s">
        <v>83</v>
      </c>
      <c r="C76" s="303">
        <v>1</v>
      </c>
      <c r="D76" s="303" t="s">
        <v>277</v>
      </c>
      <c r="E76" s="303"/>
    </row>
    <row r="77" spans="1:5" s="147" customFormat="1" ht="18.75">
      <c r="A77" s="214" t="s">
        <v>64</v>
      </c>
      <c r="B77" s="214" t="s">
        <v>84</v>
      </c>
      <c r="C77" s="303"/>
      <c r="D77" s="303"/>
      <c r="E77" s="303"/>
    </row>
    <row r="78" spans="1:5" s="147" customFormat="1" ht="18.75">
      <c r="A78" s="214" t="s">
        <v>65</v>
      </c>
      <c r="B78" s="214" t="s">
        <v>85</v>
      </c>
      <c r="C78" s="303"/>
      <c r="D78" s="303"/>
      <c r="E78" s="303"/>
    </row>
    <row r="79" spans="1:5" s="147" customFormat="1" ht="29.25" customHeight="1">
      <c r="A79" s="214" t="s">
        <v>181</v>
      </c>
      <c r="B79" s="214" t="s">
        <v>31</v>
      </c>
      <c r="C79" s="296">
        <v>2</v>
      </c>
      <c r="D79" s="298" t="s">
        <v>277</v>
      </c>
      <c r="E79" s="299"/>
    </row>
    <row r="80" spans="1:5" s="147" customFormat="1" ht="29.25" customHeight="1">
      <c r="A80" s="214" t="s">
        <v>188</v>
      </c>
      <c r="B80" s="214" t="s">
        <v>185</v>
      </c>
      <c r="C80" s="297"/>
      <c r="D80" s="300"/>
      <c r="E80" s="301"/>
    </row>
    <row r="81" spans="1:5" s="147" customFormat="1" ht="29.25" customHeight="1">
      <c r="A81" s="214" t="s">
        <v>187</v>
      </c>
      <c r="B81" s="214" t="s">
        <v>270</v>
      </c>
      <c r="C81" s="296">
        <v>4</v>
      </c>
      <c r="D81" s="298" t="s">
        <v>277</v>
      </c>
      <c r="E81" s="299"/>
    </row>
    <row r="82" spans="1:5" s="147" customFormat="1" ht="29.25" customHeight="1">
      <c r="A82" s="214" t="s">
        <v>189</v>
      </c>
      <c r="B82" s="214" t="s">
        <v>32</v>
      </c>
      <c r="C82" s="297"/>
      <c r="D82" s="300"/>
      <c r="E82" s="301"/>
    </row>
    <row r="83" spans="1:5" ht="18.75">
      <c r="A83" s="195"/>
      <c r="B83" s="196"/>
      <c r="C83" s="196"/>
      <c r="D83" s="196"/>
      <c r="E83" s="196"/>
    </row>
    <row r="84" spans="1:5" ht="18.75">
      <c r="A84" s="284" t="s">
        <v>163</v>
      </c>
      <c r="B84" s="284"/>
      <c r="C84" s="284"/>
      <c r="D84" s="284"/>
      <c r="E84" s="284"/>
    </row>
    <row r="85" spans="1:5" s="147" customFormat="1" ht="60" customHeight="1">
      <c r="A85" s="283" t="s">
        <v>170</v>
      </c>
      <c r="B85" s="283"/>
      <c r="C85" s="283"/>
      <c r="D85" s="283"/>
      <c r="E85" s="283"/>
    </row>
    <row r="86" spans="1:5" s="147" customFormat="1" ht="74.25" customHeight="1">
      <c r="A86" s="283" t="s">
        <v>171</v>
      </c>
      <c r="B86" s="283"/>
      <c r="C86" s="283"/>
      <c r="D86" s="283"/>
      <c r="E86" s="283"/>
    </row>
    <row r="87" spans="1:5" ht="19.5">
      <c r="A87" s="143"/>
    </row>
    <row r="88" spans="1:5" ht="18.75">
      <c r="A88" s="141"/>
    </row>
  </sheetData>
  <mergeCells count="70">
    <mergeCell ref="C81:C82"/>
    <mergeCell ref="D81:E82"/>
    <mergeCell ref="A74:E74"/>
    <mergeCell ref="D75:E75"/>
    <mergeCell ref="C76:C78"/>
    <mergeCell ref="D76:E78"/>
    <mergeCell ref="C79:C80"/>
    <mergeCell ref="D79:E80"/>
    <mergeCell ref="B2:E2"/>
    <mergeCell ref="B3:E3"/>
    <mergeCell ref="B4:E4"/>
    <mergeCell ref="B5:E5"/>
    <mergeCell ref="B6:E6"/>
    <mergeCell ref="A65:B65"/>
    <mergeCell ref="C53:E53"/>
    <mergeCell ref="B20:E20"/>
    <mergeCell ref="B25:E25"/>
    <mergeCell ref="A34:E34"/>
    <mergeCell ref="A35:E35"/>
    <mergeCell ref="A36:E36"/>
    <mergeCell ref="A37:E37"/>
    <mergeCell ref="A38:E38"/>
    <mergeCell ref="A41:E41"/>
    <mergeCell ref="A50:E50"/>
    <mergeCell ref="A42:E42"/>
    <mergeCell ref="A43:E43"/>
    <mergeCell ref="A44:E44"/>
    <mergeCell ref="A47:E47"/>
    <mergeCell ref="B7:E7"/>
    <mergeCell ref="B8:E8"/>
    <mergeCell ref="B9:E9"/>
    <mergeCell ref="B10:E10"/>
    <mergeCell ref="B11:E11"/>
    <mergeCell ref="B12:E12"/>
    <mergeCell ref="B13:E13"/>
    <mergeCell ref="B14:E14"/>
    <mergeCell ref="B16:E16"/>
    <mergeCell ref="B17:E17"/>
    <mergeCell ref="B19:E19"/>
    <mergeCell ref="A39:E39"/>
    <mergeCell ref="A1:E1"/>
    <mergeCell ref="A29:E29"/>
    <mergeCell ref="A30:E30"/>
    <mergeCell ref="A31:E31"/>
    <mergeCell ref="A32:E32"/>
    <mergeCell ref="A33:E33"/>
    <mergeCell ref="B22:E22"/>
    <mergeCell ref="B23:E23"/>
    <mergeCell ref="B24:E24"/>
    <mergeCell ref="B26:E26"/>
    <mergeCell ref="B27:E27"/>
    <mergeCell ref="B15:E15"/>
    <mergeCell ref="B18:E18"/>
    <mergeCell ref="B21:E21"/>
    <mergeCell ref="A85:E85"/>
    <mergeCell ref="A86:E86"/>
    <mergeCell ref="A45:E45"/>
    <mergeCell ref="A84:E84"/>
    <mergeCell ref="A72:E72"/>
    <mergeCell ref="A73:E73"/>
    <mergeCell ref="A67:E67"/>
    <mergeCell ref="A71:E71"/>
    <mergeCell ref="A46:E46"/>
    <mergeCell ref="A48:E48"/>
    <mergeCell ref="A51:E51"/>
    <mergeCell ref="A52:E52"/>
    <mergeCell ref="A68:E68"/>
    <mergeCell ref="A69:E69"/>
    <mergeCell ref="A53:A54"/>
    <mergeCell ref="B53:B54"/>
  </mergeCells>
  <pageMargins left="0.7" right="0.48" top="0.48" bottom="0.38" header="0.3" footer="0.3"/>
  <pageSetup paperSize="9" scale="86" orientation="portrait" verticalDpi="0" r:id="rId1"/>
  <rowBreaks count="2" manualBreakCount="2">
    <brk id="33" max="4" man="1"/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Лист2</vt:lpstr>
      <vt:lpstr>ПУП </vt:lpstr>
      <vt:lpstr>ПЗ</vt:lpstr>
      <vt:lpstr>'ПУП '!Заголовки_для_печати</vt:lpstr>
      <vt:lpstr>Лист2!Область_печати</vt:lpstr>
      <vt:lpstr>ПЗ!Область_печати</vt:lpstr>
      <vt:lpstr>'ПУП '!Область_печати</vt:lpstr>
    </vt:vector>
  </TitlesOfParts>
  <Company>ПЛ-88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Пользователь</cp:lastModifiedBy>
  <cp:lastPrinted>2018-09-04T02:34:00Z</cp:lastPrinted>
  <dcterms:created xsi:type="dcterms:W3CDTF">2010-11-16T05:38:25Z</dcterms:created>
  <dcterms:modified xsi:type="dcterms:W3CDTF">2018-09-04T02:35:01Z</dcterms:modified>
</cp:coreProperties>
</file>