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40" windowHeight="11760"/>
  </bookViews>
  <sheets>
    <sheet name="ПУП" sheetId="1" r:id="rId1"/>
    <sheet name="Титул" sheetId="2" r:id="rId2"/>
    <sheet name="1" sheetId="3" r:id="rId3"/>
    <sheet name="2" sheetId="4" r:id="rId4"/>
    <sheet name="4" sheetId="5" r:id="rId5"/>
    <sheet name="УЧ.ФГОС Орган." sheetId="6" r:id="rId6"/>
  </sheets>
  <definedNames>
    <definedName name="_xlnm.Print_Area" localSheetId="4">'4'!$A$1:$E$122</definedName>
    <definedName name="_xlnm.Print_Area" localSheetId="0">ПУП!$A$1:$Q$66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O45" i="1"/>
  <c r="Q45" i="1"/>
  <c r="N34" i="1"/>
  <c r="M34" i="1"/>
  <c r="Q34" i="1"/>
  <c r="F30" i="6"/>
  <c r="I8" i="6"/>
  <c r="I50" i="6" s="1"/>
  <c r="U63" i="6"/>
  <c r="R63" i="6"/>
  <c r="O63" i="6"/>
  <c r="U62" i="6"/>
  <c r="R62" i="6"/>
  <c r="O62" i="6"/>
  <c r="U61" i="6"/>
  <c r="R61" i="6"/>
  <c r="O61" i="6"/>
  <c r="U60" i="6"/>
  <c r="R60" i="6"/>
  <c r="W59" i="6"/>
  <c r="V59" i="6"/>
  <c r="T59" i="6"/>
  <c r="S59" i="6"/>
  <c r="Q59" i="6"/>
  <c r="P59" i="6"/>
  <c r="N59" i="6"/>
  <c r="M59" i="6"/>
  <c r="W58" i="6"/>
  <c r="V58" i="6"/>
  <c r="T58" i="6"/>
  <c r="S58" i="6"/>
  <c r="Q58" i="6"/>
  <c r="P58" i="6"/>
  <c r="R58" i="6" s="1"/>
  <c r="N58" i="6"/>
  <c r="M58" i="6"/>
  <c r="O58" i="6" s="1"/>
  <c r="W50" i="6"/>
  <c r="W57" i="6" s="1"/>
  <c r="V50" i="6"/>
  <c r="V57" i="6" s="1"/>
  <c r="T50" i="6"/>
  <c r="T57" i="6" s="1"/>
  <c r="S50" i="6"/>
  <c r="S57" i="6" s="1"/>
  <c r="Q50" i="6"/>
  <c r="Q57" i="6" s="1"/>
  <c r="P50" i="6"/>
  <c r="P57" i="6" s="1"/>
  <c r="M50" i="6"/>
  <c r="D49" i="6"/>
  <c r="J49" i="6" s="1"/>
  <c r="D48" i="6"/>
  <c r="F48" i="6" s="1"/>
  <c r="F47" i="6"/>
  <c r="D47" i="6" s="1"/>
  <c r="D46" i="6" s="1"/>
  <c r="K46" i="6"/>
  <c r="I46" i="6"/>
  <c r="H46" i="6"/>
  <c r="G46" i="6"/>
  <c r="E46" i="6"/>
  <c r="D45" i="6"/>
  <c r="J45" i="6" s="1"/>
  <c r="D44" i="6"/>
  <c r="F44" i="6" s="1"/>
  <c r="F43" i="6"/>
  <c r="D43" i="6"/>
  <c r="F42" i="6"/>
  <c r="D42" i="6" s="1"/>
  <c r="F41" i="6"/>
  <c r="D41" i="6"/>
  <c r="K40" i="6"/>
  <c r="I40" i="6"/>
  <c r="H40" i="6"/>
  <c r="G40" i="6"/>
  <c r="E40" i="6"/>
  <c r="D39" i="6"/>
  <c r="J39" i="6" s="1"/>
  <c r="D38" i="6"/>
  <c r="F38" i="6" s="1"/>
  <c r="F37" i="6"/>
  <c r="D37" i="6" s="1"/>
  <c r="F36" i="6"/>
  <c r="D36" i="6"/>
  <c r="D35" i="6" s="1"/>
  <c r="L35" i="6"/>
  <c r="K35" i="6"/>
  <c r="I35" i="6"/>
  <c r="H35" i="6"/>
  <c r="H28" i="6" s="1"/>
  <c r="H18" i="6" s="1"/>
  <c r="G35" i="6"/>
  <c r="G28" i="6" s="1"/>
  <c r="E35" i="6"/>
  <c r="D34" i="6"/>
  <c r="F34" i="6" s="1"/>
  <c r="D33" i="6"/>
  <c r="J33" i="6" s="1"/>
  <c r="D32" i="6"/>
  <c r="D31" i="6"/>
  <c r="K29" i="6"/>
  <c r="I29" i="6"/>
  <c r="I28" i="6" s="1"/>
  <c r="I18" i="6" s="1"/>
  <c r="H29" i="6"/>
  <c r="G29" i="6"/>
  <c r="E29" i="6"/>
  <c r="K28" i="6"/>
  <c r="F27" i="6"/>
  <c r="D27" i="6" s="1"/>
  <c r="F26" i="6"/>
  <c r="D26" i="6" s="1"/>
  <c r="F25" i="6"/>
  <c r="D25" i="6" s="1"/>
  <c r="F24" i="6"/>
  <c r="D24" i="6" s="1"/>
  <c r="F23" i="6"/>
  <c r="D23" i="6" s="1"/>
  <c r="F22" i="6"/>
  <c r="D22" i="6" s="1"/>
  <c r="F21" i="6"/>
  <c r="D21" i="6" s="1"/>
  <c r="F20" i="6"/>
  <c r="D20" i="6" s="1"/>
  <c r="K19" i="6"/>
  <c r="K18" i="6" s="1"/>
  <c r="J19" i="6"/>
  <c r="I19" i="6"/>
  <c r="H19" i="6"/>
  <c r="G19" i="6"/>
  <c r="G18" i="6" s="1"/>
  <c r="E19" i="6"/>
  <c r="F17" i="6"/>
  <c r="D17" i="6" s="1"/>
  <c r="F16" i="6"/>
  <c r="D16" i="6" s="1"/>
  <c r="K15" i="6"/>
  <c r="J15" i="6"/>
  <c r="I15" i="6"/>
  <c r="H15" i="6"/>
  <c r="H50" i="6" s="1"/>
  <c r="G15" i="6"/>
  <c r="E15" i="6"/>
  <c r="R14" i="6"/>
  <c r="F14" i="6"/>
  <c r="G14" i="6" s="1"/>
  <c r="X13" i="6"/>
  <c r="F13" i="6"/>
  <c r="G13" i="6" s="1"/>
  <c r="X12" i="6"/>
  <c r="U12" i="6"/>
  <c r="R12" i="6"/>
  <c r="F12" i="6"/>
  <c r="X11" i="6"/>
  <c r="U11" i="6"/>
  <c r="R11" i="6"/>
  <c r="F11" i="6"/>
  <c r="F8" i="6" s="1"/>
  <c r="R10" i="6"/>
  <c r="F10" i="6"/>
  <c r="G10" i="6" s="1"/>
  <c r="F9" i="6"/>
  <c r="K8" i="6"/>
  <c r="J8" i="6"/>
  <c r="H8" i="6"/>
  <c r="E8" i="6"/>
  <c r="D8" i="6"/>
  <c r="D40" i="6" l="1"/>
  <c r="K50" i="6"/>
  <c r="R8" i="6"/>
  <c r="E28" i="6"/>
  <c r="E18" i="6" s="1"/>
  <c r="E50" i="6" s="1"/>
  <c r="R59" i="6"/>
  <c r="F15" i="6"/>
  <c r="M57" i="6"/>
  <c r="U58" i="6"/>
  <c r="U59" i="6"/>
  <c r="X8" i="6"/>
  <c r="X50" i="6"/>
  <c r="U8" i="6"/>
  <c r="U50" i="6"/>
  <c r="F19" i="6"/>
  <c r="R50" i="6"/>
  <c r="F39" i="6"/>
  <c r="F35" i="6" s="1"/>
  <c r="F33" i="6"/>
  <c r="F45" i="6"/>
  <c r="F40" i="6" s="1"/>
  <c r="G8" i="6"/>
  <c r="G50" i="6" s="1"/>
  <c r="D15" i="6"/>
  <c r="D19" i="6"/>
  <c r="R57" i="6"/>
  <c r="U57" i="6"/>
  <c r="J34" i="6"/>
  <c r="J29" i="6" s="1"/>
  <c r="J38" i="6"/>
  <c r="J35" i="6" s="1"/>
  <c r="J44" i="6"/>
  <c r="J40" i="6" s="1"/>
  <c r="J48" i="6"/>
  <c r="J46" i="6" s="1"/>
  <c r="F49" i="6"/>
  <c r="F46" i="6" s="1"/>
  <c r="P45" i="1"/>
  <c r="F29" i="1"/>
  <c r="F21" i="1"/>
  <c r="M45" i="1"/>
  <c r="L45" i="1"/>
  <c r="Q39" i="1"/>
  <c r="P39" i="1"/>
  <c r="O39" i="1"/>
  <c r="N39" i="1"/>
  <c r="M39" i="1"/>
  <c r="L39" i="1"/>
  <c r="P34" i="1"/>
  <c r="O34" i="1"/>
  <c r="O28" i="1"/>
  <c r="N28" i="1"/>
  <c r="M28" i="1"/>
  <c r="L28" i="1"/>
  <c r="Q18" i="1"/>
  <c r="P18" i="1"/>
  <c r="O18" i="1"/>
  <c r="N18" i="1"/>
  <c r="M18" i="1"/>
  <c r="L18" i="1"/>
  <c r="M14" i="1"/>
  <c r="L14" i="1"/>
  <c r="Q7" i="1"/>
  <c r="P7" i="1"/>
  <c r="O7" i="1"/>
  <c r="N7" i="1"/>
  <c r="M7" i="1"/>
  <c r="L7" i="1"/>
  <c r="F46" i="1"/>
  <c r="F42" i="1"/>
  <c r="F41" i="1"/>
  <c r="F40" i="1"/>
  <c r="F36" i="1"/>
  <c r="F31" i="1"/>
  <c r="F25" i="1"/>
  <c r="F24" i="1"/>
  <c r="F23" i="1"/>
  <c r="F22" i="1"/>
  <c r="G22" i="1" s="1"/>
  <c r="F19" i="1"/>
  <c r="F16" i="1"/>
  <c r="F13" i="1"/>
  <c r="F12" i="1"/>
  <c r="J28" i="6" l="1"/>
  <c r="J18" i="6" s="1"/>
  <c r="J50" i="6" s="1"/>
  <c r="P49" i="1"/>
  <c r="M49" i="1"/>
  <c r="Q49" i="1"/>
  <c r="Q55" i="1" s="1"/>
  <c r="N49" i="1"/>
  <c r="L49" i="1"/>
  <c r="O49" i="1"/>
  <c r="N50" i="6"/>
  <c r="N57" i="6" s="1"/>
  <c r="O57" i="6" s="1"/>
  <c r="C69" i="5"/>
  <c r="C68" i="5" s="1"/>
  <c r="E68" i="5"/>
  <c r="D68" i="5"/>
  <c r="E65" i="5"/>
  <c r="E79" i="5" s="1"/>
  <c r="D65" i="5"/>
  <c r="C65" i="5"/>
  <c r="H8" i="4"/>
  <c r="G8" i="4"/>
  <c r="F8" i="4"/>
  <c r="E8" i="4"/>
  <c r="D8" i="4"/>
  <c r="C8" i="4"/>
  <c r="B8" i="4"/>
  <c r="I7" i="4"/>
  <c r="I6" i="4"/>
  <c r="I5" i="4"/>
  <c r="Q57" i="1"/>
  <c r="P57" i="1"/>
  <c r="O57" i="1"/>
  <c r="N57" i="1"/>
  <c r="M57" i="1"/>
  <c r="L57" i="1"/>
  <c r="Q56" i="1"/>
  <c r="P56" i="1"/>
  <c r="O56" i="1"/>
  <c r="N56" i="1"/>
  <c r="M56" i="1"/>
  <c r="L56" i="1"/>
  <c r="J48" i="1"/>
  <c r="J47" i="1"/>
  <c r="K45" i="1"/>
  <c r="I45" i="1"/>
  <c r="H45" i="1"/>
  <c r="G45" i="1"/>
  <c r="E45" i="1"/>
  <c r="J44" i="1"/>
  <c r="J43" i="1"/>
  <c r="K39" i="1"/>
  <c r="I39" i="1"/>
  <c r="H39" i="1"/>
  <c r="G39" i="1"/>
  <c r="E39" i="1"/>
  <c r="J38" i="1"/>
  <c r="J37" i="1"/>
  <c r="K34" i="1"/>
  <c r="I34" i="1"/>
  <c r="H34" i="1"/>
  <c r="G34" i="1"/>
  <c r="E34" i="1"/>
  <c r="J33" i="1"/>
  <c r="D32" i="1"/>
  <c r="F32" i="1" s="1"/>
  <c r="D30" i="1"/>
  <c r="K28" i="1"/>
  <c r="I28" i="1"/>
  <c r="H28" i="1"/>
  <c r="G28" i="1"/>
  <c r="E28" i="1"/>
  <c r="F26" i="1"/>
  <c r="D26" i="1" s="1"/>
  <c r="F20" i="1"/>
  <c r="D20" i="1" s="1"/>
  <c r="K18" i="1"/>
  <c r="J18" i="1"/>
  <c r="I18" i="1"/>
  <c r="H18" i="1"/>
  <c r="G18" i="1"/>
  <c r="E18" i="1"/>
  <c r="F15" i="1"/>
  <c r="D15" i="1" s="1"/>
  <c r="K14" i="1"/>
  <c r="J14" i="1"/>
  <c r="I14" i="1"/>
  <c r="H14" i="1"/>
  <c r="G14" i="1"/>
  <c r="E14" i="1"/>
  <c r="F11" i="1"/>
  <c r="D11" i="1" s="1"/>
  <c r="F10" i="1"/>
  <c r="F9" i="1"/>
  <c r="F8" i="1"/>
  <c r="K7" i="1"/>
  <c r="J7" i="1"/>
  <c r="I7" i="1"/>
  <c r="H7" i="1"/>
  <c r="G7" i="1"/>
  <c r="E7" i="1"/>
  <c r="I27" i="1" l="1"/>
  <c r="K27" i="1"/>
  <c r="L55" i="1"/>
  <c r="E49" i="1"/>
  <c r="H49" i="1"/>
  <c r="G49" i="1"/>
  <c r="J39" i="1"/>
  <c r="J45" i="1"/>
  <c r="I8" i="4"/>
  <c r="K17" i="1"/>
  <c r="G27" i="1"/>
  <c r="G17" i="1" s="1"/>
  <c r="D79" i="5"/>
  <c r="C79" i="5"/>
  <c r="D34" i="1"/>
  <c r="E27" i="1"/>
  <c r="E17" i="1" s="1"/>
  <c r="D18" i="1"/>
  <c r="J32" i="1"/>
  <c r="J28" i="1" s="1"/>
  <c r="H27" i="1"/>
  <c r="H17" i="1" s="1"/>
  <c r="K49" i="1"/>
  <c r="D14" i="1"/>
  <c r="I17" i="1"/>
  <c r="D28" i="1"/>
  <c r="D45" i="1"/>
  <c r="D7" i="1"/>
  <c r="D39" i="1"/>
  <c r="J34" i="1"/>
  <c r="F7" i="1"/>
  <c r="F14" i="1"/>
  <c r="F18" i="1"/>
  <c r="F38" i="1"/>
  <c r="F44" i="1"/>
  <c r="F48" i="1"/>
  <c r="F33" i="1"/>
  <c r="F28" i="1" s="1"/>
  <c r="F37" i="1"/>
  <c r="F43" i="1"/>
  <c r="F39" i="1" s="1"/>
  <c r="F47" i="1"/>
  <c r="D49" i="1" l="1"/>
  <c r="D27" i="1"/>
  <c r="D17" i="1" s="1"/>
  <c r="F45" i="1"/>
  <c r="F34" i="1"/>
  <c r="J27" i="1"/>
  <c r="J17" i="1" s="1"/>
  <c r="M55" i="1"/>
  <c r="N55" i="1"/>
  <c r="O55" i="1"/>
  <c r="P55" i="1"/>
  <c r="F27" i="1" l="1"/>
  <c r="F17" i="1" s="1"/>
  <c r="F49" i="1"/>
  <c r="C64" i="1" s="1"/>
  <c r="D29" i="6" l="1"/>
  <c r="D28" i="6" s="1"/>
  <c r="D18" i="6" s="1"/>
  <c r="D50" i="6" s="1"/>
  <c r="F29" i="6"/>
  <c r="F28" i="6"/>
  <c r="F18" i="6" s="1"/>
  <c r="F50" i="6" s="1"/>
  <c r="C66" i="6" s="1"/>
</calcChain>
</file>

<file path=xl/comments1.xml><?xml version="1.0" encoding="utf-8"?>
<comments xmlns="http://schemas.openxmlformats.org/spreadsheetml/2006/main">
  <authors>
    <author>Автор</author>
  </authors>
  <commentList>
    <comment ref="H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54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24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H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54</t>
        </r>
      </text>
    </comment>
    <comment ref="H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24</t>
        </r>
      </text>
    </comment>
  </commentList>
</comments>
</file>

<file path=xl/sharedStrings.xml><?xml version="1.0" encoding="utf-8"?>
<sst xmlns="http://schemas.openxmlformats.org/spreadsheetml/2006/main" count="853" uniqueCount="375">
  <si>
    <t>План учебного процесса по специальности 23.02.01 Организация перевозок и управление на транспорте (по видам)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</si>
  <si>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</si>
  <si>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</si>
  <si>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</si>
  <si>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Объем образовательной нагрузки</t>
  </si>
  <si>
    <t>Учебная нагрузка обучающихся (час.)</t>
  </si>
  <si>
    <t>самостоятельная учебная работа</t>
  </si>
  <si>
    <t>нагрузка во взаимодейтсвии с преподавателем</t>
  </si>
  <si>
    <t>I курс</t>
  </si>
  <si>
    <t>II курс</t>
  </si>
  <si>
    <t>III курс</t>
  </si>
  <si>
    <t>всего занятий</t>
  </si>
  <si>
    <t>по учебным дисциплинам и МДК</t>
  </si>
  <si>
    <t>по практикам производственной и учебной</t>
  </si>
  <si>
    <t>консультации</t>
  </si>
  <si>
    <t>промежуточная аттестация</t>
  </si>
  <si>
    <t>1 сем.</t>
  </si>
  <si>
    <t>2 сем.</t>
  </si>
  <si>
    <t>3 сем.</t>
  </si>
  <si>
    <t>4 сем.</t>
  </si>
  <si>
    <t>5 сем.</t>
  </si>
  <si>
    <t>6 сем.</t>
  </si>
  <si>
    <t>теоретическое обучение</t>
  </si>
  <si>
    <t>лаб. и практ. занятий</t>
  </si>
  <si>
    <t>курсовых работ (проектов)</t>
  </si>
  <si>
    <t>16 нед.</t>
  </si>
  <si>
    <t>23 нед.</t>
  </si>
  <si>
    <t>17 нед.</t>
  </si>
  <si>
    <t>24 нед.</t>
  </si>
  <si>
    <t>13 нед.</t>
  </si>
  <si>
    <t>О.00</t>
  </si>
  <si>
    <t>Общеобразовательный цикл</t>
  </si>
  <si>
    <t>ДЗ/ДЗ</t>
  </si>
  <si>
    <t>История</t>
  </si>
  <si>
    <t>-/ДЗ</t>
  </si>
  <si>
    <t>Физическая культура</t>
  </si>
  <si>
    <t>Математика</t>
  </si>
  <si>
    <t>Информатика</t>
  </si>
  <si>
    <t>ОГСЭ.00</t>
  </si>
  <si>
    <t>Общий гуманитарный и социально-экономический учебный цикл</t>
  </si>
  <si>
    <t>10З/6ДЗ/-</t>
  </si>
  <si>
    <t>ОГСЭ.01</t>
  </si>
  <si>
    <t>Основы философии</t>
  </si>
  <si>
    <t>ДЗ</t>
  </si>
  <si>
    <t>ОГСЭ.02</t>
  </si>
  <si>
    <t>ОГСЭ.03</t>
  </si>
  <si>
    <t>Иностранный язык (английский)</t>
  </si>
  <si>
    <t>З, З, З, З, З, ДЗ</t>
  </si>
  <si>
    <t>ОГСЭ.04</t>
  </si>
  <si>
    <t>ОГСЭ.05</t>
  </si>
  <si>
    <t>Психология общения</t>
  </si>
  <si>
    <t>ОГСЭ.06</t>
  </si>
  <si>
    <t>Русский язык и культура речи</t>
  </si>
  <si>
    <t>ЕН.00</t>
  </si>
  <si>
    <t>Математический и общий естественнонаучный учебный цикл</t>
  </si>
  <si>
    <t>-/2ДЗ/-</t>
  </si>
  <si>
    <t>ЕН.01</t>
  </si>
  <si>
    <t>-, ДЗ</t>
  </si>
  <si>
    <t>ЕН.02</t>
  </si>
  <si>
    <t>П.00</t>
  </si>
  <si>
    <t>Профессиональный учебный цикл</t>
  </si>
  <si>
    <t>ОП.00</t>
  </si>
  <si>
    <t>Общепрофессиональные дисциплины</t>
  </si>
  <si>
    <t>-/7ДЗ/1Э</t>
  </si>
  <si>
    <t>ОП.01</t>
  </si>
  <si>
    <t>Инженерная графика</t>
  </si>
  <si>
    <t>ОП.02</t>
  </si>
  <si>
    <t>Электротехника и электроника</t>
  </si>
  <si>
    <t>ОП.03</t>
  </si>
  <si>
    <t>Метрология, стандартизация и сертификация</t>
  </si>
  <si>
    <t>ОП.04</t>
  </si>
  <si>
    <t>Транспортная система России</t>
  </si>
  <si>
    <t>ОП.05</t>
  </si>
  <si>
    <t>Технические средства (по видам транспорта)</t>
  </si>
  <si>
    <t>-, Э</t>
  </si>
  <si>
    <t>ОП.06</t>
  </si>
  <si>
    <t>Правовое обеспечение профессиональной деятельности</t>
  </si>
  <si>
    <t>ОП.07</t>
  </si>
  <si>
    <t>Охрана труда</t>
  </si>
  <si>
    <t>ОП.08</t>
  </si>
  <si>
    <t>Безопасность жизнедеятельности</t>
  </si>
  <si>
    <t>ПМ.00</t>
  </si>
  <si>
    <t>Профессиональные модули</t>
  </si>
  <si>
    <t>-/24ДЗ/5Э/4Эк</t>
  </si>
  <si>
    <t>ПМ.01</t>
  </si>
  <si>
    <t>Организация перевозочного процесса (по видам транспорта)</t>
  </si>
  <si>
    <t>-/6ДЗ/3Э/1Эк</t>
  </si>
  <si>
    <t>МДК 01.01</t>
  </si>
  <si>
    <t>Технология перевозочного процесса (по видам транспорта)</t>
  </si>
  <si>
    <t>МДК 01.02</t>
  </si>
  <si>
    <t>Информационное обеспечение перевозочного процесса (по видам транспорта)</t>
  </si>
  <si>
    <t>МДК 01.03</t>
  </si>
  <si>
    <t>Автоматизированные системы управления на транспорте (по видам транспорта)</t>
  </si>
  <si>
    <t>ДЗ, ДЗ, Э</t>
  </si>
  <si>
    <t>УП.01</t>
  </si>
  <si>
    <t>Учебная практика</t>
  </si>
  <si>
    <t>ДЗ,ДЗ</t>
  </si>
  <si>
    <t>ПП.01</t>
  </si>
  <si>
    <t xml:space="preserve">Производственная практика </t>
  </si>
  <si>
    <t>ПМ.02</t>
  </si>
  <si>
    <t>Организация сервисного обслуживания на транспорте (по видам транспорта)</t>
  </si>
  <si>
    <t>-/9ДЗ/1Эк</t>
  </si>
  <si>
    <t>МДК 02.01</t>
  </si>
  <si>
    <t>Организация движения (по видам транспорта)</t>
  </si>
  <si>
    <t>МДК.02.02</t>
  </si>
  <si>
    <t>Организация пассажирских перевозок и обслуживание пассажиров (по видам транспорта)</t>
  </si>
  <si>
    <t>УП.02</t>
  </si>
  <si>
    <t>ПП.02</t>
  </si>
  <si>
    <t>Производственная практика</t>
  </si>
  <si>
    <t>ДЗ,ДЗ,ДЗ</t>
  </si>
  <si>
    <t>ПМ.03</t>
  </si>
  <si>
    <t>Организация транспортно-логистической деятельности (по видам транспорта)</t>
  </si>
  <si>
    <t>-/7ДЗ/1Э/1Эк</t>
  </si>
  <si>
    <t>МДК 03.01</t>
  </si>
  <si>
    <t>Транспортно-экспедиционная деятельность (по видам транспорта)</t>
  </si>
  <si>
    <t xml:space="preserve"> -,ДЗ, ДЗ</t>
  </si>
  <si>
    <t>МДК 03.02</t>
  </si>
  <si>
    <t>Обеспечение грузовых перевозок (по видам транспорта)</t>
  </si>
  <si>
    <t xml:space="preserve"> ДЗ, -, Э</t>
  </si>
  <si>
    <t>МДК 03.03</t>
  </si>
  <si>
    <t>Перевозка грузов на особых условиях</t>
  </si>
  <si>
    <t>УП.03</t>
  </si>
  <si>
    <t>ПП.03</t>
  </si>
  <si>
    <t>ПМ.04</t>
  </si>
  <si>
    <t>Выполнение работ по одной или нескольким профессиям рабочих, должностям служащих</t>
  </si>
  <si>
    <t>-/2ДЗ/1Э/1Эк</t>
  </si>
  <si>
    <t>МДК 04.01</t>
  </si>
  <si>
    <t>УП.04</t>
  </si>
  <si>
    <t>ПП.04</t>
  </si>
  <si>
    <t>Всего</t>
  </si>
  <si>
    <t>10З/49ДЗ/12Э/4Эк</t>
  </si>
  <si>
    <t>должно быть</t>
  </si>
  <si>
    <t>ПДП.00</t>
  </si>
  <si>
    <t>Производственная практика (преддипломная)</t>
  </si>
  <si>
    <t>4 нед.</t>
  </si>
  <si>
    <t>ПА.00</t>
  </si>
  <si>
    <t>Промежуточная аттестация</t>
  </si>
  <si>
    <t>1 нед.</t>
  </si>
  <si>
    <t>ГИА.00</t>
  </si>
  <si>
    <t>Государственная итоговая аттестация</t>
  </si>
  <si>
    <t>6 нед.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</si>
  <si>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</si>
  <si>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</si>
  <si>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</si>
  <si>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</si>
  <si>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2 нед.</t>
  </si>
  <si>
    <t>Консультации проводятся из расчета 4 часа на одного обучающегося на каждый учебный год.</t>
  </si>
  <si>
    <t>дисциплин и МДК</t>
  </si>
  <si>
    <t>Государственная итоговая аттестация проводится в форме защиты выпускной квалификационной работы, которая выполняется в виде дипломной работы (дипломного проекта)</t>
  </si>
  <si>
    <t>учебной практики</t>
  </si>
  <si>
    <t>производств. практики</t>
  </si>
  <si>
    <t>преддипломн. практики</t>
  </si>
  <si>
    <t>экзаменов (в т.ч. экзаменов (квалификационных))</t>
  </si>
  <si>
    <t>Выполнение дипломного проекта с 18 мая по 14 июня (всего  4 нед.)</t>
  </si>
  <si>
    <t>дифф. зачетов</t>
  </si>
  <si>
    <t>Защита дипломного проекта с 15 июня по 26 июня (всего 2 нед.)</t>
  </si>
  <si>
    <t>зачетов</t>
  </si>
  <si>
    <t>Практикоориентированность</t>
  </si>
  <si>
    <t>УТВЕРЖДАЮ:</t>
  </si>
  <si>
    <t>Директор Емельяновского дорожно-строительного техникума</t>
  </si>
  <si>
    <t>_________________В.П. Калачев</t>
  </si>
  <si>
    <t>Приложение № _______</t>
  </si>
  <si>
    <t xml:space="preserve">Приказ № ____ п от _____________ </t>
  </si>
  <si>
    <t>УЧЕБНЫЙ ПЛАН</t>
  </si>
  <si>
    <t>основной профессиональной образовательной программы среднего профессионального образования</t>
  </si>
  <si>
    <t xml:space="preserve">Березовского филиала краевого государственного автономного профессионального образовательного учреждения                                                                                           </t>
  </si>
  <si>
    <t>"Емельяновский дорожно-строительный техникум"</t>
  </si>
  <si>
    <t>по специальности среднего профессионального образования</t>
  </si>
  <si>
    <t>23.02.01 Организация перевозок и управление  на транспорте (по видам)</t>
  </si>
  <si>
    <t>по программе базовой подготовки</t>
  </si>
  <si>
    <t>Квалификация: техник</t>
  </si>
  <si>
    <t>Форма обучения – очная</t>
  </si>
  <si>
    <t>Профиль получаемого профессионального образования – технический</t>
  </si>
  <si>
    <t>Нормативный срок освоения ОПОП – 2 года и 10 мес.</t>
  </si>
  <si>
    <t>на базе среднего общего образования</t>
  </si>
  <si>
    <t>1. Календарный учебный график</t>
  </si>
  <si>
    <t>сентябрь</t>
  </si>
  <si>
    <t>29.09-05.10</t>
  </si>
  <si>
    <t>октябрь</t>
  </si>
  <si>
    <t>27.10-02.11</t>
  </si>
  <si>
    <t>ноябрь</t>
  </si>
  <si>
    <t>декабрь</t>
  </si>
  <si>
    <t>29.12-04.01</t>
  </si>
  <si>
    <t>январь</t>
  </si>
  <si>
    <t>26.01-01.02</t>
  </si>
  <si>
    <t>февраль</t>
  </si>
  <si>
    <t>23.02-01.03</t>
  </si>
  <si>
    <t>март</t>
  </si>
  <si>
    <t>30.03-05.04</t>
  </si>
  <si>
    <t>апрель</t>
  </si>
  <si>
    <t>27.04-03-05</t>
  </si>
  <si>
    <t>май</t>
  </si>
  <si>
    <t>июнь</t>
  </si>
  <si>
    <t>июль-август</t>
  </si>
  <si>
    <t>КУРСЫ</t>
  </si>
  <si>
    <t>01-07</t>
  </si>
  <si>
    <t>08-14</t>
  </si>
  <si>
    <t>15-21</t>
  </si>
  <si>
    <t>22-28</t>
  </si>
  <si>
    <t>06-12</t>
  </si>
  <si>
    <t>13-19</t>
  </si>
  <si>
    <t>20-26</t>
  </si>
  <si>
    <t>03-09</t>
  </si>
  <si>
    <t>10-16</t>
  </si>
  <si>
    <t>17-23</t>
  </si>
  <si>
    <t>24-30</t>
  </si>
  <si>
    <t>05-11</t>
  </si>
  <si>
    <t>12-18</t>
  </si>
  <si>
    <t>19-25</t>
  </si>
  <si>
    <t>02-08</t>
  </si>
  <si>
    <t>09-15</t>
  </si>
  <si>
    <t>16-22</t>
  </si>
  <si>
    <t>23-29</t>
  </si>
  <si>
    <t>04-10</t>
  </si>
  <si>
    <t>11-17</t>
  </si>
  <si>
    <t>18-24</t>
  </si>
  <si>
    <t>25-31</t>
  </si>
  <si>
    <t>45-52</t>
  </si>
  <si>
    <t>Т</t>
  </si>
  <si>
    <t>ПА</t>
  </si>
  <si>
    <t>К</t>
  </si>
  <si>
    <t>У</t>
  </si>
  <si>
    <t>П</t>
  </si>
  <si>
    <t xml:space="preserve">П </t>
  </si>
  <si>
    <t>ПДП</t>
  </si>
  <si>
    <t>ГИА</t>
  </si>
  <si>
    <t>*</t>
  </si>
  <si>
    <t>Т - теоретическое обучение, У - учебная практика, П - производственная практика, ПДП - преддипломная практика, К - каникулы, ПА - промежуточная аттестация, ГИА - государственная итоговая аттестация</t>
  </si>
  <si>
    <t>2. Сводные данные по бюджету времени (в неделях) для очной формы обучения</t>
  </si>
  <si>
    <t>Курсы</t>
  </si>
  <si>
    <t>Обучение по дисциплинам и междисциплинарным курсам</t>
  </si>
  <si>
    <t>Каникулы</t>
  </si>
  <si>
    <t>Всего (по курсам)</t>
  </si>
  <si>
    <t>по профилю специальности</t>
  </si>
  <si>
    <t>преддипломная</t>
  </si>
  <si>
    <t>Д/б</t>
  </si>
  <si>
    <t>Количество «зачетов» и «дифференцированных зачетов» не должно превышать 10 в год, а количество экзаменов не более 8.</t>
  </si>
  <si>
    <t>Комплексные виды промежуточной аттестации</t>
  </si>
  <si>
    <t>Наименование дисциплины/МДК/практик</t>
  </si>
  <si>
    <t>семестр</t>
  </si>
  <si>
    <t xml:space="preserve">вид </t>
  </si>
  <si>
    <t>комплексный дифференцированный зачет</t>
  </si>
  <si>
    <t>комплексный квалификационный экзамен</t>
  </si>
  <si>
    <t>В процессе обучения, при сдаче зачетов, дифференцированных зачетов и экзаменов успеваемость студентов определяется оценками «отлично», «хорошо», «удовлетворительно» и «неудовлетворительно».</t>
  </si>
  <si>
    <t>Государственная итоговая аттестация включает подготовку (4 недели) и защиту (2 недели) выпускной квалификационной работы (дипломный проект) и демонстрационный экзамен. Обязательное требование – соответствие тематики выпускной квалификационной работы содержанию одного или нескольких профессиональных модулей.</t>
  </si>
  <si>
    <t>К защите выпускной квалификационной работы допускаются лица, завершившие полный курс обучения по освоению основной профессиональной образовательной программы по специальности базовой подготовки и успешно прошедшие все предшествующие аттестационные испытания, предусмотренные учебным планом.</t>
  </si>
  <si>
    <t>Результаты защиты выпускной квалификационной работы определяются оценками «отлично», «хорошо», «удовлетворительно», «неудовлетворительно».</t>
  </si>
  <si>
    <t xml:space="preserve">4. Перечень кабинетов, лабораторий, мастерских и др. помещений </t>
  </si>
  <si>
    <t>№</t>
  </si>
  <si>
    <t>Наименование</t>
  </si>
  <si>
    <t>Кабинеты:</t>
  </si>
  <si>
    <r>
      <t>1.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</si>
  <si>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t>социально-экономических дисциплин</t>
  </si>
  <si>
    <t>2.</t>
  </si>
  <si>
    <t>иностранного языка</t>
  </si>
  <si>
    <r>
      <t>3.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</si>
  <si>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t>математики</t>
  </si>
  <si>
    <r>
      <t>4.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</si>
  <si>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t>информатики и информационных систем</t>
  </si>
  <si>
    <r>
      <t>5.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</si>
  <si>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t>инженерной графики</t>
  </si>
  <si>
    <r>
      <t>6.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</si>
  <si>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t>метрологии, стандартизации и сертификации</t>
  </si>
  <si>
    <r>
      <t>7.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</si>
  <si>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t>транспортной системы России</t>
  </si>
  <si>
    <r>
      <t>8.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</si>
  <si>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t>технических средств (по видам транспорта)</t>
  </si>
  <si>
    <r>
      <t>9.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</si>
  <si>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t>охраны труда</t>
  </si>
  <si>
    <r>
      <t>10.</t>
    </r>
    <r>
      <rPr>
        <sz val="7"/>
        <rFont val="Times New Roman"/>
        <family val="1"/>
        <charset val="204"/>
      </rPr>
      <t xml:space="preserve">           </t>
    </r>
    <r>
      <rPr>
        <sz val="14"/>
        <rFont val="Times New Roman"/>
        <family val="1"/>
        <charset val="204"/>
      </rPr>
      <t> </t>
    </r>
  </si>
  <si>
    <t xml:space="preserve">безопасности жизнедеятельности </t>
  </si>
  <si>
    <r>
      <t>11.</t>
    </r>
    <r>
      <rPr>
        <sz val="7"/>
        <rFont val="Times New Roman"/>
        <family val="1"/>
        <charset val="204"/>
      </rPr>
      <t xml:space="preserve">           </t>
    </r>
    <r>
      <rPr>
        <sz val="14"/>
        <rFont val="Times New Roman"/>
        <family val="1"/>
        <charset val="204"/>
      </rPr>
      <t> </t>
    </r>
  </si>
  <si>
    <t>организации перевозочного процесса (по видам транспорта)</t>
  </si>
  <si>
    <t>12.</t>
  </si>
  <si>
    <t>организация сервисного обслуживания на транспорте (по видам транспорта)</t>
  </si>
  <si>
    <t>13.</t>
  </si>
  <si>
    <t>организация транспортно-логистической деятельности (по видам транспорта)</t>
  </si>
  <si>
    <t>14.</t>
  </si>
  <si>
    <t>управления качеством и персоналом</t>
  </si>
  <si>
    <t>15.</t>
  </si>
  <si>
    <t>основ исследовательской деятельности</t>
  </si>
  <si>
    <t>16.</t>
  </si>
  <si>
    <t>безопасности движения</t>
  </si>
  <si>
    <t>17.</t>
  </si>
  <si>
    <t>методический</t>
  </si>
  <si>
    <t>Лаборатории:</t>
  </si>
  <si>
    <t>электротехники и электроники</t>
  </si>
  <si>
    <r>
      <t>2.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</si>
  <si>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t>управления движением</t>
  </si>
  <si>
    <t>3.</t>
  </si>
  <si>
    <t>автоматизированных систем управления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</si>
  <si>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</si>
  <si>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</si>
  <si>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</si>
  <si>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</si>
  <si>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Залы:</t>
  </si>
  <si>
    <t>библиотека, читальный зал с выходом в сеть Интернет</t>
  </si>
  <si>
    <t>актовый зал (конференц-зал)</t>
  </si>
  <si>
    <t>5. Пояснительная записка</t>
  </si>
  <si>
    <t xml:space="preserve">Настоящий учебный план основной профессиональной образовательной программы среднего профессионального образования краевого государственного автономного профессионального образовательного учреждения «Емельяновский дорожно-строительный техникум» разработан на основе федерального государственного образовательного стандарта по специальности среднего профессионального образования (далее – СПО) 23.02.01 Организация перевозок и управление  на транспорте (по видам), утвержденного приказом Министерства образования и науки Российской Федерации № 376 от 22.04.2014 г. </t>
  </si>
  <si>
    <t>Учебный год начинается 1 сентября и заканчивается согласно графику учебного процесса. Учебный год состоит из двух семестров.</t>
  </si>
  <si>
    <t>Продолжительность учебной недели – пятидневная.</t>
  </si>
  <si>
    <t xml:space="preserve">Для всех видов аудиторных занятий академический час устанавливается продолжительностью 45 минут, учебные занятия по одной дисциплине или профессиональному модулю сгруппированы парами. </t>
  </si>
  <si>
    <t xml:space="preserve">Объем обязательной учебной нагрузки составляет 36 часов в неделю, максимальный – 54 часа в неделю, включающий в себя все виды аудиторной и внеаудиторной (самостоятельной) учебной работы по освоению основной профессиональной образовательной программы. </t>
  </si>
  <si>
    <t>Общий объем каникулярного времени в учебном году составляет 10-11 недель, в том числе не менее двух недель в зимний период.</t>
  </si>
  <si>
    <t>Консультации предусматриваются в объеме 4 часа на одного обучающегося на каждый учебный год, в том числе в период реализации программы среднего общего образования для лиц, обучающихся на базе основного общего образования, и не учитываются при расчете объемов учебного времени. Часы, отведенные на консультации, распределяются между дисциплинами и профессиональынми модулями, изучение которых заканчивается экзаменом.</t>
  </si>
  <si>
    <t xml:space="preserve">Консультации могут быть как групповыми, так и индивидуальными. </t>
  </si>
  <si>
    <t>Для оценки процесса и результатов освоения основной профессиональной образовательной программы используется текущий контроль знаний, который осуществляется в форме контрольных, самостоятельных работ, тестовых заданий, защиты практических занятий и лабораторных работ, письменного и устного опроса и т.д., в том числе применяется накопительная система оценивания.</t>
  </si>
  <si>
    <t>Учебная практика и производственная практика (по профилю специальности) проводятся образовательным учреждением при освоении студентами профессиональных компетенций в рамках профессиональных модулей и реализуются: концентрированно.</t>
  </si>
  <si>
    <t xml:space="preserve">Учебным планом предусматривается практика в количестве 29 недель, в том числе: учебная практика – 11 недель, производственная практика (по профилю специальности) – 14 недель, производственная практика (преддипломная) - 4 недели. </t>
  </si>
  <si>
    <t>Практикоориентированность по учебному плану составляет 56,0%.</t>
  </si>
  <si>
    <t>В период летних каникул, с юношами проводятся пятидневные учебные сборы.</t>
  </si>
  <si>
    <t>Сверх ученого плана 56 часов отводится на программу индивидуального обучения на вождение автомобиля категории «В». Вождение начинается в четвертом семестре и  проводится индивидуально с каждым обучающимся в дни теоретических занятий.</t>
  </si>
  <si>
    <t>По дисциплине «Физическая культура» еженедельно предусмотрены 2 часа самостоятельной учебной нагрузки, включая игровые виды подготовки за счет различных форм внеаудиторных занятий в спортивных клубах и секциях.</t>
  </si>
  <si>
    <t>Профессиональный цикл предусматривает изучение дисциплины «Безопасность жизнедеятельности». Объем часов на дисциплину составляет 68 часов, из них на освоение основ медицинских знаний – 48 часов.</t>
  </si>
  <si>
    <t>Федеральный государственный образовательный стандарт среднего общего образования реализуется в пределах образовательных программ СПО с учетом социально-экономического профиля,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(письмо Минобрнауки России от 17.03.2015 г. № 06-259).</t>
  </si>
  <si>
    <t>На изучение общеобразовательного цикла отводится 52 недели из расчета: теоретическое обучение (при обязательной учебной нагрузке 36 часов в неделю) – 39 недель, промежуточная аттестация – 2 недели, каникулярное время – 11 недель.</t>
  </si>
  <si>
    <t>Изучение общеобразовательных дисциплин осуществляется на 1 курсе.</t>
  </si>
  <si>
    <t>При проведении лабораторных, практических работ учебная группа может делиться на подгруппы численностью не менее 12 человек, по дисциплинам «Информатика», «Иностранный язык».</t>
  </si>
  <si>
    <t>На экзамен за курс среднего общего образования выносятся следующие предметы: русский язык и математика – в письменной форме, информатика – в устной форме.</t>
  </si>
  <si>
    <t>Умения и знания, полученные обучающимися при освоении дисциплин общеобразовательного цикла, углубляются и расширяются в процессе изучения дисциплин ОПОП.</t>
  </si>
  <si>
    <t>Формирование вариативной части</t>
  </si>
  <si>
    <t>Для получения дополнительных знаний и умений, необходимых для обеспечения конкурентоспособности выпускника в соответствии с запросами регионального рынка труда и возможностями продолжения образования, учитывая мнения работодателей, объем времени отведенный на вариативную часть (906 часов), использован следующим образом (таблица)</t>
  </si>
  <si>
    <t>Таблица. Распределение объема вариативной части</t>
  </si>
  <si>
    <t>максимальной нагрузки</t>
  </si>
  <si>
    <t>самостоятельная работа</t>
  </si>
  <si>
    <t>обязательной аудиторной нагрузки</t>
  </si>
  <si>
    <t>ОУД.03</t>
  </si>
  <si>
    <t>ОУД.11</t>
  </si>
  <si>
    <t>Биология</t>
  </si>
  <si>
    <t>Общий гуманитарный и социально-экономический цикл</t>
  </si>
  <si>
    <t>Профессиональный цикл</t>
  </si>
  <si>
    <t>ВСЕГО</t>
  </si>
  <si>
    <t>При реализации профессиональной образовательной программы предусматривается Выполнение курсовых работ (проектов): МДК 02.02 Организация пассажирских перевозок и обслуживание пассажиров (по видам транспорта) - 20 часов; МДК 03.02 Обеспечение грузовых перевозок (по видам транспорта) - 20 часов.</t>
  </si>
  <si>
    <t>Освоение ПМ.04 Выполнение работ по одной или нескольким профессиям рабочих, должностям служащих дает возможность обучающимся получить рабочую профессию 11442 Водитель автомобиля.</t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</si>
  <si>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Порядок аттестации обучающихся</t>
    </r>
  </si>
  <si>
    <t xml:space="preserve">Для всех учебных дисциплин и профессиональных модулей, в т.ч. введенных за счет вариативной части ОПОП, обязательна промежуточная аттестация по результатам их освоения. </t>
  </si>
  <si>
    <t xml:space="preserve">Промежуточная аттестация проводится в форме зачетов, дифференцированных зачетов и экзаменов: зачеты и дифференцированные зачеты – за счет времени, отводимого на дисциплину, экзамены – за счет времени, выделенного ФГОС СПО. </t>
  </si>
  <si>
    <t xml:space="preserve">Обязательная форма промежуточной аттестации по профессиональным модулям – экзамен квалификационный (Эк). </t>
  </si>
  <si>
    <t>Формой промежуточной аттестации по физической культуре являются зачеты, дифференцированные зачеты, не учитываемые при подсчете допустимого количества зачетов в учебном году.</t>
  </si>
  <si>
    <t>Для практики формой промежуточной аттестации является дифференцированный зачет. После изучения модуля и прохождения практики проводится квалификационный экзамен, который проверяет готовность обучающегося к выполнению указанного вида деятельности и сформированность у него компетенций, определенных в разделе «Требования к результатам освоения ОПОП» ФГОС СПО.</t>
  </si>
  <si>
    <t>*экзамены квалификационные проводятся комплексно: на 2-ом курсе по ПМ 01 и ПМ 02; на 3-ем курсе – по ПМ 02, ПМ 03, ПМ 04</t>
  </si>
  <si>
    <t>\</t>
  </si>
  <si>
    <t xml:space="preserve"> -,ДЗ, Э</t>
  </si>
  <si>
    <t>УП.01.01</t>
  </si>
  <si>
    <t>ПП.01.01</t>
  </si>
  <si>
    <t>УП.02.01</t>
  </si>
  <si>
    <t>ПП.02.01</t>
  </si>
  <si>
    <t>УП.03.01</t>
  </si>
  <si>
    <t>ПП.03.01</t>
  </si>
  <si>
    <t>З -, ДЗ</t>
  </si>
  <si>
    <t>УП.04.01</t>
  </si>
  <si>
    <t>ДЗ,Э</t>
  </si>
  <si>
    <t>ПП.04.01</t>
  </si>
  <si>
    <t>-,ДЗ</t>
  </si>
  <si>
    <r>
      <t xml:space="preserve">Распределение обязательной учебной нагрузки </t>
    </r>
    <r>
      <rPr>
        <sz val="12"/>
        <color theme="1"/>
        <rFont val="Times New Roman"/>
        <family val="1"/>
        <charset val="204"/>
      </rPr>
      <t>(включая обязательную аудиторную нагрузку и все виды практики в составе профессиональных модулей)</t>
    </r>
    <r>
      <rPr>
        <b/>
        <sz val="12"/>
        <color theme="1"/>
        <rFont val="Times New Roman"/>
        <family val="1"/>
        <charset val="204"/>
      </rPr>
      <t xml:space="preserve"> по курсам и семестрам (час. в семестр)</t>
    </r>
  </si>
  <si>
    <t>Итого за 1 курс</t>
  </si>
  <si>
    <t>Итого за 2 курс</t>
  </si>
  <si>
    <t>Итого за 3 курс</t>
  </si>
  <si>
    <t>IV курс</t>
  </si>
  <si>
    <t>7 сем.</t>
  </si>
  <si>
    <t>8 сем.</t>
  </si>
  <si>
    <t>Итого за 4 курс</t>
  </si>
  <si>
    <t>ПП</t>
  </si>
  <si>
    <t>Профессиональная подготовка</t>
  </si>
  <si>
    <t>ОГСЭ</t>
  </si>
  <si>
    <t>-/31ДЗ/6Э/4Эк</t>
  </si>
  <si>
    <t xml:space="preserve"> ДЗ, Э</t>
  </si>
  <si>
    <t xml:space="preserve"> -, ДЗ,ДЗ,ДЗ</t>
  </si>
  <si>
    <t xml:space="preserve"> -, ДЗ</t>
  </si>
  <si>
    <t>Теоретическая подготовка водителей автомобиля категории "В"</t>
  </si>
  <si>
    <t>Э</t>
  </si>
  <si>
    <t>*экзамены квалификационные проводятся комплексно: на 2-ом курсе по ПМ 01 и ПМ 05; на 3-ем курсе – по ПМ 02, ПМ 03, ПМ 04</t>
  </si>
  <si>
    <t>План учебного процесса по специальности 23.02.01 Организация перевозок и управление на транспорте (по видам) на базе11 классов</t>
  </si>
  <si>
    <t xml:space="preserve">ДЗ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</si>
</sst>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"/>
      <family val="2"/>
      <charset val="204"/>
    </font>
    <font>
      <b/>
      <sz val="7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336">
    <xf numFmtId="0" fontId="0" fillId="0" borderId="0" xfId="0"/>
    <xf numFmtId="0" fontId="3" fillId="0" borderId="3" xfId="0" applyFont="1" applyBorder="1" applyAlignment="1">
      <alignment horizontal="center"/>
    </xf>
    <xf numFmtId="0" fontId="4" fillId="3" borderId="3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vertical="top"/>
    </xf>
    <xf numFmtId="0" fontId="7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Fill="1"/>
    <xf numFmtId="0" fontId="13" fillId="0" borderId="0" xfId="0" applyFont="1" applyAlignment="1">
      <alignment horizontal="right" indent="15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49" fontId="15" fillId="0" borderId="3" xfId="0" applyNumberFormat="1" applyFont="1" applyBorder="1" applyAlignment="1">
      <alignment horizontal="left" vertical="top" textRotation="90"/>
    </xf>
    <xf numFmtId="0" fontId="16" fillId="0" borderId="0" xfId="0" applyFont="1" applyAlignment="1">
      <alignment horizontal="left" vertical="top"/>
    </xf>
    <xf numFmtId="0" fontId="17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7" fillId="2" borderId="0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7" borderId="3" xfId="0" applyFont="1" applyFill="1" applyBorder="1" applyAlignment="1">
      <alignment horizontal="left" vertical="top"/>
    </xf>
    <xf numFmtId="0" fontId="12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7" fillId="0" borderId="14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textRotation="90" wrapText="1"/>
    </xf>
    <xf numFmtId="0" fontId="13" fillId="0" borderId="3" xfId="1" applyFont="1" applyBorder="1" applyAlignment="1">
      <alignment horizontal="left" vertical="top" wrapText="1"/>
    </xf>
    <xf numFmtId="0" fontId="4" fillId="3" borderId="3" xfId="0" applyNumberFormat="1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textRotation="90" wrapText="1"/>
    </xf>
    <xf numFmtId="0" fontId="2" fillId="2" borderId="3" xfId="0" applyFont="1" applyFill="1" applyBorder="1" applyAlignment="1">
      <alignment horizontal="center" textRotation="90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wrapText="1"/>
    </xf>
    <xf numFmtId="49" fontId="7" fillId="5" borderId="3" xfId="0" applyNumberFormat="1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left"/>
    </xf>
    <xf numFmtId="0" fontId="7" fillId="6" borderId="3" xfId="0" applyFont="1" applyFill="1" applyBorder="1" applyAlignment="1">
      <alignment wrapText="1"/>
    </xf>
    <xf numFmtId="49" fontId="7" fillId="6" borderId="3" xfId="0" applyNumberFormat="1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right" wrapText="1"/>
    </xf>
    <xf numFmtId="49" fontId="4" fillId="2" borderId="3" xfId="0" applyNumberFormat="1" applyFont="1" applyFill="1" applyBorder="1" applyAlignment="1">
      <alignment horizontal="center" wrapText="1"/>
    </xf>
    <xf numFmtId="0" fontId="4" fillId="2" borderId="3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center"/>
    </xf>
    <xf numFmtId="0" fontId="4" fillId="2" borderId="3" xfId="0" applyFont="1" applyFill="1" applyBorder="1" applyAlignment="1"/>
    <xf numFmtId="0" fontId="2" fillId="3" borderId="3" xfId="0" applyFont="1" applyFill="1" applyBorder="1" applyAlignment="1">
      <alignment horizontal="left" wrapText="1"/>
    </xf>
    <xf numFmtId="0" fontId="2" fillId="3" borderId="3" xfId="0" applyFont="1" applyFill="1" applyBorder="1" applyAlignment="1"/>
    <xf numFmtId="0" fontId="4" fillId="3" borderId="3" xfId="0" applyFont="1" applyFill="1" applyBorder="1" applyAlignment="1"/>
    <xf numFmtId="0" fontId="2" fillId="2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7" fillId="0" borderId="13" xfId="0" applyFont="1" applyFill="1" applyBorder="1" applyAlignment="1"/>
    <xf numFmtId="0" fontId="7" fillId="0" borderId="14" xfId="0" applyFont="1" applyFill="1" applyBorder="1" applyAlignment="1"/>
    <xf numFmtId="0" fontId="7" fillId="0" borderId="1" xfId="0" applyFont="1" applyFill="1" applyBorder="1" applyAlignment="1"/>
    <xf numFmtId="0" fontId="7" fillId="0" borderId="15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8" fillId="0" borderId="0" xfId="0" applyFont="1" applyAlignment="1"/>
    <xf numFmtId="0" fontId="7" fillId="2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vertical="top" wrapText="1"/>
    </xf>
    <xf numFmtId="49" fontId="4" fillId="8" borderId="3" xfId="0" applyNumberFormat="1" applyFont="1" applyFill="1" applyBorder="1" applyAlignment="1">
      <alignment horizontal="center" vertical="top"/>
    </xf>
    <xf numFmtId="0" fontId="4" fillId="8" borderId="3" xfId="0" applyFont="1" applyFill="1" applyBorder="1" applyAlignment="1">
      <alignment horizontal="center" vertical="top"/>
    </xf>
    <xf numFmtId="0" fontId="2" fillId="8" borderId="3" xfId="0" applyFont="1" applyFill="1" applyBorder="1" applyAlignment="1">
      <alignment vertical="top"/>
    </xf>
    <xf numFmtId="49" fontId="4" fillId="8" borderId="3" xfId="0" applyNumberFormat="1" applyFont="1" applyFill="1" applyBorder="1" applyAlignment="1">
      <alignment vertical="top"/>
    </xf>
    <xf numFmtId="0" fontId="4" fillId="8" borderId="3" xfId="0" applyFont="1" applyFill="1" applyBorder="1" applyAlignment="1">
      <alignment vertical="top"/>
    </xf>
    <xf numFmtId="0" fontId="4" fillId="8" borderId="3" xfId="0" applyFont="1" applyFill="1" applyBorder="1" applyAlignment="1">
      <alignment horizontal="left"/>
    </xf>
    <xf numFmtId="0" fontId="4" fillId="8" borderId="3" xfId="0" applyFont="1" applyFill="1" applyBorder="1" applyAlignment="1">
      <alignment wrapText="1"/>
    </xf>
    <xf numFmtId="0" fontId="9" fillId="8" borderId="3" xfId="0" applyFont="1" applyFill="1" applyBorder="1" applyAlignment="1">
      <alignment horizontal="center" vertical="top"/>
    </xf>
    <xf numFmtId="0" fontId="4" fillId="8" borderId="3" xfId="0" applyFont="1" applyFill="1" applyBorder="1" applyAlignment="1">
      <alignment vertical="top" wrapText="1"/>
    </xf>
    <xf numFmtId="0" fontId="4" fillId="8" borderId="3" xfId="0" applyFont="1" applyFill="1" applyBorder="1" applyAlignment="1">
      <alignment horizontal="left" vertical="top"/>
    </xf>
    <xf numFmtId="49" fontId="4" fillId="8" borderId="3" xfId="0" applyNumberFormat="1" applyFont="1" applyFill="1" applyBorder="1" applyAlignment="1">
      <alignment horizontal="center" vertical="top" wrapText="1"/>
    </xf>
    <xf numFmtId="0" fontId="4" fillId="8" borderId="3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vertical="top" wrapText="1"/>
    </xf>
    <xf numFmtId="49" fontId="7" fillId="2" borderId="3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49" fontId="4" fillId="8" borderId="3" xfId="0" applyNumberFormat="1" applyFont="1" applyFill="1" applyBorder="1" applyAlignment="1">
      <alignment horizontal="center" wrapText="1"/>
    </xf>
    <xf numFmtId="0" fontId="4" fillId="8" borderId="3" xfId="0" applyFont="1" applyFill="1" applyBorder="1" applyAlignment="1">
      <alignment horizontal="center" wrapText="1"/>
    </xf>
    <xf numFmtId="0" fontId="9" fillId="8" borderId="3" xfId="0" applyFont="1" applyFill="1" applyBorder="1" applyAlignment="1">
      <alignment horizontal="center" wrapText="1"/>
    </xf>
    <xf numFmtId="0" fontId="4" fillId="8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5" fillId="9" borderId="2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vertical="top"/>
    </xf>
    <xf numFmtId="0" fontId="3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9" borderId="3" xfId="0" applyFont="1" applyFill="1" applyBorder="1" applyAlignment="1">
      <alignment horizontal="center" vertical="top"/>
    </xf>
    <xf numFmtId="0" fontId="2" fillId="9" borderId="3" xfId="0" applyFont="1" applyFill="1" applyBorder="1" applyAlignment="1">
      <alignment vertical="top"/>
    </xf>
    <xf numFmtId="0" fontId="3" fillId="9" borderId="3" xfId="0" applyFont="1" applyFill="1" applyBorder="1" applyAlignment="1">
      <alignment horizontal="center" vertical="top"/>
    </xf>
    <xf numFmtId="0" fontId="3" fillId="9" borderId="8" xfId="0" applyFont="1" applyFill="1" applyBorder="1" applyAlignment="1">
      <alignment horizontal="center" vertical="top"/>
    </xf>
    <xf numFmtId="0" fontId="7" fillId="9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top"/>
    </xf>
    <xf numFmtId="0" fontId="4" fillId="9" borderId="3" xfId="0" applyFont="1" applyFill="1" applyBorder="1" applyAlignment="1">
      <alignment horizontal="left" vertical="top"/>
    </xf>
    <xf numFmtId="0" fontId="4" fillId="9" borderId="3" xfId="0" applyFont="1" applyFill="1" applyBorder="1" applyAlignment="1">
      <alignment vertical="top" wrapText="1"/>
    </xf>
    <xf numFmtId="49" fontId="4" fillId="9" borderId="3" xfId="0" applyNumberFormat="1" applyFont="1" applyFill="1" applyBorder="1" applyAlignment="1">
      <alignment horizontal="center" vertical="top"/>
    </xf>
    <xf numFmtId="0" fontId="4" fillId="9" borderId="3" xfId="0" applyFont="1" applyFill="1" applyBorder="1" applyAlignment="1">
      <alignment horizontal="center" vertical="top"/>
    </xf>
    <xf numFmtId="0" fontId="9" fillId="9" borderId="3" xfId="0" applyFont="1" applyFill="1" applyBorder="1" applyAlignment="1">
      <alignment horizontal="center" vertical="top"/>
    </xf>
    <xf numFmtId="49" fontId="4" fillId="9" borderId="3" xfId="0" applyNumberFormat="1" applyFont="1" applyFill="1" applyBorder="1" applyAlignment="1">
      <alignment horizontal="center" vertical="top" wrapText="1"/>
    </xf>
    <xf numFmtId="0" fontId="4" fillId="9" borderId="3" xfId="0" applyNumberFormat="1" applyFont="1" applyFill="1" applyBorder="1" applyAlignment="1">
      <alignment horizontal="center" vertical="top" wrapText="1"/>
    </xf>
    <xf numFmtId="0" fontId="4" fillId="9" borderId="3" xfId="0" applyNumberFormat="1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top" wrapText="1"/>
    </xf>
    <xf numFmtId="49" fontId="4" fillId="4" borderId="3" xfId="0" applyNumberFormat="1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top"/>
    </xf>
    <xf numFmtId="0" fontId="7" fillId="5" borderId="3" xfId="0" applyFont="1" applyFill="1" applyBorder="1" applyAlignment="1">
      <alignment vertical="top" wrapText="1"/>
    </xf>
    <xf numFmtId="49" fontId="7" fillId="5" borderId="3" xfId="0" applyNumberFormat="1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/>
    </xf>
    <xf numFmtId="0" fontId="8" fillId="5" borderId="3" xfId="0" applyFont="1" applyFill="1" applyBorder="1" applyAlignment="1">
      <alignment horizontal="center" vertical="top"/>
    </xf>
    <xf numFmtId="0" fontId="7" fillId="6" borderId="3" xfId="0" applyFont="1" applyFill="1" applyBorder="1" applyAlignment="1">
      <alignment horizontal="left" vertical="top"/>
    </xf>
    <xf numFmtId="0" fontId="7" fillId="6" borderId="3" xfId="0" applyFont="1" applyFill="1" applyBorder="1" applyAlignment="1">
      <alignment vertical="top" wrapText="1"/>
    </xf>
    <xf numFmtId="49" fontId="7" fillId="6" borderId="3" xfId="0" applyNumberFormat="1" applyFont="1" applyFill="1" applyBorder="1" applyAlignment="1">
      <alignment horizontal="center" vertical="top" wrapText="1"/>
    </xf>
    <xf numFmtId="0" fontId="7" fillId="6" borderId="3" xfId="0" applyFont="1" applyFill="1" applyBorder="1" applyAlignment="1">
      <alignment horizontal="center" vertical="top" wrapText="1"/>
    </xf>
    <xf numFmtId="0" fontId="7" fillId="6" borderId="3" xfId="0" applyFont="1" applyFill="1" applyBorder="1" applyAlignment="1">
      <alignment horizontal="center" vertical="top"/>
    </xf>
    <xf numFmtId="0" fontId="8" fillId="6" borderId="3" xfId="0" applyFont="1" applyFill="1" applyBorder="1" applyAlignment="1">
      <alignment horizontal="center" vertical="top"/>
    </xf>
    <xf numFmtId="49" fontId="7" fillId="2" borderId="8" xfId="0" applyNumberFormat="1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right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right" vertical="top" wrapText="1"/>
    </xf>
    <xf numFmtId="0" fontId="9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vertical="top"/>
    </xf>
    <xf numFmtId="0" fontId="2" fillId="3" borderId="3" xfId="0" applyFont="1" applyFill="1" applyBorder="1" applyAlignment="1">
      <alignment horizontal="left" vertical="top" wrapText="1"/>
    </xf>
    <xf numFmtId="0" fontId="2" fillId="3" borderId="3" xfId="0" applyFont="1" applyFill="1" applyBorder="1"/>
    <xf numFmtId="0" fontId="4" fillId="3" borderId="3" xfId="0" applyFont="1" applyFill="1" applyBorder="1" applyAlignment="1">
      <alignment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/>
    </xf>
    <xf numFmtId="0" fontId="2" fillId="2" borderId="3" xfId="0" applyFont="1" applyFill="1" applyBorder="1"/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top"/>
    </xf>
    <xf numFmtId="0" fontId="3" fillId="2" borderId="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7" fillId="0" borderId="15" xfId="0" applyFont="1" applyFill="1" applyBorder="1" applyAlignment="1">
      <alignment vertical="top"/>
    </xf>
    <xf numFmtId="0" fontId="3" fillId="2" borderId="0" xfId="0" applyFont="1" applyFill="1" applyBorder="1"/>
    <xf numFmtId="0" fontId="8" fillId="0" borderId="0" xfId="0" applyFont="1" applyAlignment="1">
      <alignment vertical="top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/>
    <xf numFmtId="0" fontId="3" fillId="0" borderId="0" xfId="0" applyFont="1" applyFill="1" applyBorder="1"/>
    <xf numFmtId="49" fontId="4" fillId="3" borderId="3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textRotation="90"/>
    </xf>
    <xf numFmtId="0" fontId="2" fillId="0" borderId="7" xfId="0" applyFont="1" applyFill="1" applyBorder="1" applyAlignment="1">
      <alignment horizontal="center" textRotation="90"/>
    </xf>
    <xf numFmtId="0" fontId="2" fillId="0" borderId="8" xfId="0" applyFont="1" applyFill="1" applyBorder="1" applyAlignment="1">
      <alignment horizontal="center" textRotation="90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3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2" fillId="2" borderId="8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49" fontId="15" fillId="0" borderId="3" xfId="0" applyNumberFormat="1" applyFont="1" applyBorder="1" applyAlignment="1">
      <alignment horizontal="left" vertical="top" textRotation="90"/>
    </xf>
    <xf numFmtId="0" fontId="15" fillId="0" borderId="4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15" fillId="0" borderId="8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 textRotation="90" wrapText="1"/>
    </xf>
    <xf numFmtId="0" fontId="15" fillId="0" borderId="8" xfId="0" applyFont="1" applyBorder="1" applyAlignment="1">
      <alignment horizontal="left" vertical="top" textRotation="90" wrapText="1"/>
    </xf>
    <xf numFmtId="0" fontId="15" fillId="0" borderId="2" xfId="0" applyFont="1" applyBorder="1" applyAlignment="1">
      <alignment horizontal="left" vertical="top" textRotation="90"/>
    </xf>
    <xf numFmtId="0" fontId="15" fillId="0" borderId="8" xfId="0" applyFont="1" applyBorder="1" applyAlignment="1">
      <alignment horizontal="left" vertical="top" textRotation="90"/>
    </xf>
    <xf numFmtId="0" fontId="18" fillId="0" borderId="3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textRotation="90"/>
    </xf>
    <xf numFmtId="0" fontId="16" fillId="0" borderId="3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 wrapText="1"/>
    </xf>
    <xf numFmtId="0" fontId="8" fillId="3" borderId="10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6"/>
  <sheetViews>
    <sheetView tabSelected="1" view="pageBreakPreview" topLeftCell="A43" zoomScale="75" zoomScaleNormal="100" zoomScaleSheetLayoutView="75" workbookViewId="0">
      <selection activeCell="F55" sqref="F55:F61"/>
    </sheetView>
  </sheetViews>
  <sheetFormatPr defaultRowHeight="14.4" x14ac:dyDescent="0.3"/>
  <cols>
    <col min="1" max="1" width="13.109375" customWidth="1"/>
    <col min="2" max="2" width="44.109375" customWidth="1"/>
    <col min="3" max="3" width="17.6640625" customWidth="1"/>
    <col min="10" max="10" width="12.109375" customWidth="1"/>
  </cols>
  <sheetData>
    <row r="1" spans="1:17" ht="17.399999999999999" x14ac:dyDescent="0.3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17" ht="15.6" x14ac:dyDescent="0.3">
      <c r="A2" s="222" t="s">
        <v>1</v>
      </c>
      <c r="B2" s="225" t="s">
        <v>2</v>
      </c>
      <c r="C2" s="226" t="s">
        <v>3</v>
      </c>
      <c r="D2" s="227" t="s">
        <v>4</v>
      </c>
      <c r="E2" s="228" t="s">
        <v>5</v>
      </c>
      <c r="F2" s="229"/>
      <c r="G2" s="229"/>
      <c r="H2" s="229"/>
      <c r="I2" s="229"/>
      <c r="J2" s="229"/>
      <c r="K2" s="229"/>
      <c r="L2" s="230"/>
      <c r="M2" s="230"/>
      <c r="N2" s="230"/>
      <c r="O2" s="230"/>
      <c r="P2" s="230"/>
      <c r="Q2" s="231"/>
    </row>
    <row r="3" spans="1:17" ht="15.6" x14ac:dyDescent="0.3">
      <c r="A3" s="223"/>
      <c r="B3" s="225"/>
      <c r="C3" s="226"/>
      <c r="D3" s="227"/>
      <c r="E3" s="227" t="s">
        <v>6</v>
      </c>
      <c r="F3" s="232" t="s">
        <v>7</v>
      </c>
      <c r="G3" s="230"/>
      <c r="H3" s="230"/>
      <c r="I3" s="230"/>
      <c r="J3" s="230"/>
      <c r="K3" s="230"/>
      <c r="L3" s="233" t="s">
        <v>8</v>
      </c>
      <c r="M3" s="233"/>
      <c r="N3" s="233" t="s">
        <v>9</v>
      </c>
      <c r="O3" s="233"/>
      <c r="P3" s="233" t="s">
        <v>10</v>
      </c>
      <c r="Q3" s="233"/>
    </row>
    <row r="4" spans="1:17" ht="15.75" customHeight="1" x14ac:dyDescent="0.3">
      <c r="A4" s="223"/>
      <c r="B4" s="225"/>
      <c r="C4" s="226"/>
      <c r="D4" s="227"/>
      <c r="E4" s="227"/>
      <c r="F4" s="227" t="s">
        <v>11</v>
      </c>
      <c r="G4" s="232" t="s">
        <v>12</v>
      </c>
      <c r="H4" s="230"/>
      <c r="I4" s="231"/>
      <c r="J4" s="234" t="s">
        <v>13</v>
      </c>
      <c r="K4" s="236" t="s">
        <v>14</v>
      </c>
      <c r="L4" s="47" t="s">
        <v>16</v>
      </c>
      <c r="M4" s="47" t="s">
        <v>17</v>
      </c>
      <c r="N4" s="47" t="s">
        <v>18</v>
      </c>
      <c r="O4" s="47" t="s">
        <v>19</v>
      </c>
      <c r="P4" s="47" t="s">
        <v>20</v>
      </c>
      <c r="Q4" s="47" t="s">
        <v>21</v>
      </c>
    </row>
    <row r="5" spans="1:17" ht="92.4" x14ac:dyDescent="0.3">
      <c r="A5" s="224"/>
      <c r="B5" s="225"/>
      <c r="C5" s="226"/>
      <c r="D5" s="227"/>
      <c r="E5" s="227"/>
      <c r="F5" s="227"/>
      <c r="G5" s="48" t="s">
        <v>22</v>
      </c>
      <c r="H5" s="48" t="s">
        <v>23</v>
      </c>
      <c r="I5" s="48" t="s">
        <v>24</v>
      </c>
      <c r="J5" s="235"/>
      <c r="K5" s="237"/>
      <c r="L5" s="49" t="s">
        <v>27</v>
      </c>
      <c r="M5" s="49" t="s">
        <v>26</v>
      </c>
      <c r="N5" s="48" t="s">
        <v>25</v>
      </c>
      <c r="O5" s="48" t="s">
        <v>28</v>
      </c>
      <c r="P5" s="48" t="s">
        <v>25</v>
      </c>
      <c r="Q5" s="48" t="s">
        <v>29</v>
      </c>
    </row>
    <row r="6" spans="1:17" ht="16.2" x14ac:dyDescent="0.35">
      <c r="A6" s="50">
        <v>1</v>
      </c>
      <c r="B6" s="50">
        <v>2</v>
      </c>
      <c r="C6" s="50">
        <v>3</v>
      </c>
      <c r="D6" s="51">
        <v>4</v>
      </c>
      <c r="E6" s="51">
        <v>5</v>
      </c>
      <c r="F6" s="51">
        <v>6</v>
      </c>
      <c r="G6" s="52">
        <v>7</v>
      </c>
      <c r="H6" s="52">
        <v>8</v>
      </c>
      <c r="I6" s="52">
        <v>9</v>
      </c>
      <c r="J6" s="52">
        <v>10</v>
      </c>
      <c r="K6" s="51">
        <v>11</v>
      </c>
      <c r="L6" s="51">
        <v>13</v>
      </c>
      <c r="M6" s="51">
        <v>14</v>
      </c>
      <c r="N6" s="51">
        <v>15</v>
      </c>
      <c r="O6" s="51">
        <v>16</v>
      </c>
      <c r="P6" s="51">
        <v>17</v>
      </c>
      <c r="Q6" s="51">
        <v>18</v>
      </c>
    </row>
    <row r="7" spans="1:17" ht="32.25" customHeight="1" x14ac:dyDescent="0.3">
      <c r="A7" s="111" t="s">
        <v>38</v>
      </c>
      <c r="B7" s="108" t="s">
        <v>39</v>
      </c>
      <c r="C7" s="112" t="s">
        <v>40</v>
      </c>
      <c r="D7" s="113">
        <f t="shared" ref="D7:K7" si="0">SUM(D8:D13)</f>
        <v>828</v>
      </c>
      <c r="E7" s="113">
        <f t="shared" si="0"/>
        <v>294</v>
      </c>
      <c r="F7" s="113">
        <f t="shared" si="0"/>
        <v>534</v>
      </c>
      <c r="G7" s="113">
        <f t="shared" si="0"/>
        <v>144</v>
      </c>
      <c r="H7" s="113">
        <f t="shared" si="0"/>
        <v>390</v>
      </c>
      <c r="I7" s="113">
        <f t="shared" si="0"/>
        <v>0</v>
      </c>
      <c r="J7" s="113">
        <f>SUM(J8:J13)</f>
        <v>0</v>
      </c>
      <c r="K7" s="113">
        <f t="shared" si="0"/>
        <v>0</v>
      </c>
      <c r="L7" s="113">
        <f>L9+L10+L11+L12+L13</f>
        <v>108</v>
      </c>
      <c r="M7" s="113">
        <f>SUM(M8:M13)</f>
        <v>132</v>
      </c>
      <c r="N7" s="113">
        <f>SUM(N8:N13)</f>
        <v>40</v>
      </c>
      <c r="O7" s="113">
        <f>SUM(O8:O13)</f>
        <v>56</v>
      </c>
      <c r="P7" s="113">
        <f>SUM(P8:P13)</f>
        <v>86</v>
      </c>
      <c r="Q7" s="113">
        <f>SUM(Q8:Q13)</f>
        <v>112</v>
      </c>
    </row>
    <row r="8" spans="1:17" ht="15.6" x14ac:dyDescent="0.3">
      <c r="A8" s="58" t="s">
        <v>41</v>
      </c>
      <c r="B8" s="44" t="s">
        <v>42</v>
      </c>
      <c r="C8" s="60" t="s">
        <v>43</v>
      </c>
      <c r="D8" s="54">
        <v>72</v>
      </c>
      <c r="E8" s="55">
        <v>24</v>
      </c>
      <c r="F8" s="54">
        <f>SUM(L8:Q8)</f>
        <v>48</v>
      </c>
      <c r="G8" s="54">
        <v>14</v>
      </c>
      <c r="H8" s="54">
        <v>34</v>
      </c>
      <c r="I8" s="54">
        <v>0</v>
      </c>
      <c r="J8" s="54">
        <v>0</v>
      </c>
      <c r="K8" s="54">
        <v>0</v>
      </c>
      <c r="L8" s="54"/>
      <c r="M8" s="54">
        <v>48</v>
      </c>
      <c r="N8" s="54"/>
      <c r="O8" s="54"/>
      <c r="P8" s="54"/>
      <c r="Q8" s="54"/>
    </row>
    <row r="9" spans="1:17" ht="15.6" x14ac:dyDescent="0.3">
      <c r="A9" s="58" t="s">
        <v>44</v>
      </c>
      <c r="B9" s="44" t="s">
        <v>33</v>
      </c>
      <c r="C9" s="60" t="s">
        <v>32</v>
      </c>
      <c r="D9" s="54">
        <v>72</v>
      </c>
      <c r="E9" s="55">
        <v>24</v>
      </c>
      <c r="F9" s="54">
        <f t="shared" ref="F9:F11" si="1">SUM(L9:Q9)</f>
        <v>48</v>
      </c>
      <c r="G9" s="54">
        <v>44</v>
      </c>
      <c r="H9" s="54">
        <v>4</v>
      </c>
      <c r="I9" s="54">
        <v>0</v>
      </c>
      <c r="J9" s="54">
        <v>0</v>
      </c>
      <c r="K9" s="54">
        <v>0</v>
      </c>
      <c r="L9" s="54">
        <v>48</v>
      </c>
      <c r="M9" s="54"/>
      <c r="N9" s="54"/>
      <c r="O9" s="54"/>
      <c r="P9" s="54"/>
      <c r="Q9" s="54"/>
    </row>
    <row r="10" spans="1:17" ht="18.75" customHeight="1" x14ac:dyDescent="0.3">
      <c r="A10" s="58" t="s">
        <v>45</v>
      </c>
      <c r="B10" s="44" t="s">
        <v>46</v>
      </c>
      <c r="C10" s="60" t="s">
        <v>47</v>
      </c>
      <c r="D10" s="54">
        <v>196</v>
      </c>
      <c r="E10" s="55">
        <v>28</v>
      </c>
      <c r="F10" s="54">
        <f t="shared" si="1"/>
        <v>168</v>
      </c>
      <c r="G10" s="54">
        <v>0</v>
      </c>
      <c r="H10" s="54">
        <v>168</v>
      </c>
      <c r="I10" s="54">
        <v>0</v>
      </c>
      <c r="J10" s="54">
        <v>0</v>
      </c>
      <c r="K10" s="54">
        <v>0</v>
      </c>
      <c r="L10" s="54">
        <v>30</v>
      </c>
      <c r="M10" s="54">
        <v>42</v>
      </c>
      <c r="N10" s="54">
        <v>20</v>
      </c>
      <c r="O10" s="54">
        <v>28</v>
      </c>
      <c r="P10" s="54">
        <v>24</v>
      </c>
      <c r="Q10" s="54">
        <v>24</v>
      </c>
    </row>
    <row r="11" spans="1:17" ht="18" customHeight="1" x14ac:dyDescent="0.3">
      <c r="A11" s="58" t="s">
        <v>48</v>
      </c>
      <c r="B11" s="44" t="s">
        <v>35</v>
      </c>
      <c r="C11" s="60" t="s">
        <v>47</v>
      </c>
      <c r="D11" s="54">
        <f t="shared" ref="D11" si="2">E11+F11</f>
        <v>336</v>
      </c>
      <c r="E11" s="55">
        <v>168</v>
      </c>
      <c r="F11" s="54">
        <f t="shared" si="1"/>
        <v>168</v>
      </c>
      <c r="G11" s="54">
        <v>0</v>
      </c>
      <c r="H11" s="54">
        <v>168</v>
      </c>
      <c r="I11" s="54">
        <v>0</v>
      </c>
      <c r="J11" s="54">
        <v>0</v>
      </c>
      <c r="K11" s="54">
        <v>0</v>
      </c>
      <c r="L11" s="54">
        <v>30</v>
      </c>
      <c r="M11" s="54">
        <v>42</v>
      </c>
      <c r="N11" s="54">
        <v>20</v>
      </c>
      <c r="O11" s="54">
        <v>28</v>
      </c>
      <c r="P11" s="54">
        <v>24</v>
      </c>
      <c r="Q11" s="54">
        <v>24</v>
      </c>
    </row>
    <row r="12" spans="1:17" ht="15.6" x14ac:dyDescent="0.3">
      <c r="A12" s="58" t="s">
        <v>49</v>
      </c>
      <c r="B12" s="59" t="s">
        <v>50</v>
      </c>
      <c r="C12" s="60" t="s">
        <v>43</v>
      </c>
      <c r="D12" s="54">
        <v>54</v>
      </c>
      <c r="E12" s="55">
        <v>16</v>
      </c>
      <c r="F12" s="54">
        <f>D12-E12</f>
        <v>38</v>
      </c>
      <c r="G12" s="54">
        <v>32</v>
      </c>
      <c r="H12" s="55">
        <v>6</v>
      </c>
      <c r="I12" s="54">
        <v>0</v>
      </c>
      <c r="J12" s="54">
        <v>0</v>
      </c>
      <c r="K12" s="54">
        <v>0</v>
      </c>
      <c r="L12" s="54"/>
      <c r="M12" s="54"/>
      <c r="N12" s="54"/>
      <c r="O12" s="54"/>
      <c r="P12" s="54">
        <v>38</v>
      </c>
      <c r="Q12" s="54"/>
    </row>
    <row r="13" spans="1:17" ht="18.75" customHeight="1" x14ac:dyDescent="0.3">
      <c r="A13" s="58" t="s">
        <v>51</v>
      </c>
      <c r="B13" s="59" t="s">
        <v>52</v>
      </c>
      <c r="C13" s="60" t="s">
        <v>43</v>
      </c>
      <c r="D13" s="54">
        <v>98</v>
      </c>
      <c r="E13" s="55">
        <v>34</v>
      </c>
      <c r="F13" s="54">
        <f>D13-E13</f>
        <v>64</v>
      </c>
      <c r="G13" s="54">
        <v>54</v>
      </c>
      <c r="H13" s="55">
        <v>10</v>
      </c>
      <c r="I13" s="54">
        <v>0</v>
      </c>
      <c r="J13" s="54">
        <v>0</v>
      </c>
      <c r="K13" s="54">
        <v>0</v>
      </c>
      <c r="L13" s="54"/>
      <c r="M13" s="54"/>
      <c r="N13" s="54"/>
      <c r="O13" s="54"/>
      <c r="P13" s="54"/>
      <c r="Q13" s="54">
        <v>64</v>
      </c>
    </row>
    <row r="14" spans="1:17" ht="33" customHeight="1" x14ac:dyDescent="0.3">
      <c r="A14" s="118" t="s">
        <v>53</v>
      </c>
      <c r="B14" s="117" t="s">
        <v>54</v>
      </c>
      <c r="C14" s="109" t="s">
        <v>55</v>
      </c>
      <c r="D14" s="110">
        <f>SUM(D15:D16)</f>
        <v>222</v>
      </c>
      <c r="E14" s="110">
        <f>SUM(E15:E16)</f>
        <v>74</v>
      </c>
      <c r="F14" s="110">
        <f>SUM(F15:F16)</f>
        <v>148</v>
      </c>
      <c r="G14" s="110">
        <f t="shared" ref="G14:K14" si="3">SUM(G15:G16)</f>
        <v>48</v>
      </c>
      <c r="H14" s="110">
        <f t="shared" si="3"/>
        <v>100</v>
      </c>
      <c r="I14" s="110">
        <f t="shared" si="3"/>
        <v>0</v>
      </c>
      <c r="J14" s="110">
        <f>SUM(J15:J16)</f>
        <v>0</v>
      </c>
      <c r="K14" s="110">
        <f t="shared" si="3"/>
        <v>0</v>
      </c>
      <c r="L14" s="110">
        <f>L15+L16</f>
        <v>0</v>
      </c>
      <c r="M14" s="110">
        <f>M15+M16</f>
        <v>64</v>
      </c>
      <c r="N14" s="110">
        <f>SUM(N15:N16)</f>
        <v>84</v>
      </c>
      <c r="O14" s="110"/>
      <c r="P14" s="110"/>
      <c r="Q14" s="110"/>
    </row>
    <row r="15" spans="1:17" ht="15.6" x14ac:dyDescent="0.3">
      <c r="A15" s="62" t="s">
        <v>56</v>
      </c>
      <c r="B15" s="59" t="s">
        <v>36</v>
      </c>
      <c r="C15" s="60" t="s">
        <v>57</v>
      </c>
      <c r="D15" s="54">
        <f t="shared" ref="D15" si="4">E15+F15</f>
        <v>102</v>
      </c>
      <c r="E15" s="55">
        <v>34</v>
      </c>
      <c r="F15" s="54">
        <f t="shared" ref="F15" si="5">SUM(L15:Q15)</f>
        <v>68</v>
      </c>
      <c r="G15" s="54">
        <v>18</v>
      </c>
      <c r="H15" s="54">
        <v>50</v>
      </c>
      <c r="I15" s="54">
        <v>0</v>
      </c>
      <c r="J15" s="54">
        <v>0</v>
      </c>
      <c r="K15" s="54">
        <v>0</v>
      </c>
      <c r="L15" s="54"/>
      <c r="M15" s="54">
        <v>32</v>
      </c>
      <c r="N15" s="54">
        <v>36</v>
      </c>
      <c r="O15" s="54"/>
      <c r="P15" s="54"/>
      <c r="Q15" s="54"/>
    </row>
    <row r="16" spans="1:17" ht="15.6" x14ac:dyDescent="0.3">
      <c r="A16" s="62" t="s">
        <v>58</v>
      </c>
      <c r="B16" s="59" t="s">
        <v>37</v>
      </c>
      <c r="C16" s="60" t="s">
        <v>57</v>
      </c>
      <c r="D16" s="54">
        <v>120</v>
      </c>
      <c r="E16" s="55">
        <v>40</v>
      </c>
      <c r="F16" s="54">
        <f>D16-E16</f>
        <v>80</v>
      </c>
      <c r="G16" s="54">
        <v>30</v>
      </c>
      <c r="H16" s="54">
        <v>50</v>
      </c>
      <c r="I16" s="54">
        <v>0</v>
      </c>
      <c r="J16" s="54">
        <v>0</v>
      </c>
      <c r="K16" s="54">
        <v>0</v>
      </c>
      <c r="L16" s="54"/>
      <c r="M16" s="54">
        <v>32</v>
      </c>
      <c r="N16" s="54">
        <v>48</v>
      </c>
      <c r="O16" s="54"/>
      <c r="P16" s="54"/>
      <c r="Q16" s="54"/>
    </row>
    <row r="17" spans="1:17" ht="25.5" customHeight="1" x14ac:dyDescent="0.3">
      <c r="A17" s="118" t="s">
        <v>59</v>
      </c>
      <c r="B17" s="117" t="s">
        <v>60</v>
      </c>
      <c r="C17" s="119" t="s">
        <v>342</v>
      </c>
      <c r="D17" s="120">
        <f>D18+D27</f>
        <v>4420</v>
      </c>
      <c r="E17" s="120">
        <f t="shared" ref="E17:K17" si="6">E18+E27</f>
        <v>1178</v>
      </c>
      <c r="F17" s="120">
        <f t="shared" si="6"/>
        <v>3242</v>
      </c>
      <c r="G17" s="120">
        <f t="shared" si="6"/>
        <v>1716</v>
      </c>
      <c r="H17" s="120">
        <f t="shared" si="6"/>
        <v>1031</v>
      </c>
      <c r="I17" s="120">
        <f t="shared" si="6"/>
        <v>40</v>
      </c>
      <c r="J17" s="120">
        <f>J18+J27</f>
        <v>900</v>
      </c>
      <c r="K17" s="120">
        <f t="shared" si="6"/>
        <v>80</v>
      </c>
      <c r="L17" s="120"/>
      <c r="M17" s="120"/>
      <c r="N17" s="120"/>
      <c r="O17" s="120"/>
      <c r="P17" s="120"/>
      <c r="Q17" s="120"/>
    </row>
    <row r="18" spans="1:17" ht="15.6" x14ac:dyDescent="0.3">
      <c r="A18" s="114" t="s">
        <v>61</v>
      </c>
      <c r="B18" s="115" t="s">
        <v>62</v>
      </c>
      <c r="C18" s="126" t="s">
        <v>63</v>
      </c>
      <c r="D18" s="127">
        <f t="shared" ref="D18:K18" si="7">SUM(D19:D26)</f>
        <v>900</v>
      </c>
      <c r="E18" s="127">
        <f t="shared" si="7"/>
        <v>300</v>
      </c>
      <c r="F18" s="127">
        <f t="shared" si="7"/>
        <v>600</v>
      </c>
      <c r="G18" s="127">
        <f t="shared" si="7"/>
        <v>592</v>
      </c>
      <c r="H18" s="127">
        <f t="shared" si="7"/>
        <v>266</v>
      </c>
      <c r="I18" s="127">
        <f t="shared" si="7"/>
        <v>0</v>
      </c>
      <c r="J18" s="127">
        <f>SUM(J19:J26)</f>
        <v>0</v>
      </c>
      <c r="K18" s="127">
        <f t="shared" si="7"/>
        <v>20</v>
      </c>
      <c r="L18" s="127">
        <f t="shared" ref="L18:Q18" si="8">SUM(L19:L26)</f>
        <v>312</v>
      </c>
      <c r="M18" s="127">
        <f t="shared" si="8"/>
        <v>220</v>
      </c>
      <c r="N18" s="127">
        <f t="shared" si="8"/>
        <v>0</v>
      </c>
      <c r="O18" s="127">
        <f t="shared" si="8"/>
        <v>24</v>
      </c>
      <c r="P18" s="127">
        <f t="shared" si="8"/>
        <v>44</v>
      </c>
      <c r="Q18" s="127">
        <f t="shared" si="8"/>
        <v>0</v>
      </c>
    </row>
    <row r="19" spans="1:17" ht="15.6" x14ac:dyDescent="0.3">
      <c r="A19" s="62" t="s">
        <v>64</v>
      </c>
      <c r="B19" s="59" t="s">
        <v>65</v>
      </c>
      <c r="C19" s="60" t="s">
        <v>34</v>
      </c>
      <c r="D19" s="54">
        <v>117</v>
      </c>
      <c r="E19" s="55">
        <v>39</v>
      </c>
      <c r="F19" s="54">
        <f>D19-E19</f>
        <v>78</v>
      </c>
      <c r="G19" s="54">
        <v>108</v>
      </c>
      <c r="H19" s="54">
        <v>30</v>
      </c>
      <c r="I19" s="54">
        <v>0</v>
      </c>
      <c r="J19" s="54">
        <v>0</v>
      </c>
      <c r="K19" s="54">
        <v>0</v>
      </c>
      <c r="L19" s="54">
        <v>48</v>
      </c>
      <c r="M19" s="54">
        <v>30</v>
      </c>
      <c r="N19" s="54"/>
      <c r="O19" s="54"/>
      <c r="P19" s="54"/>
      <c r="Q19" s="54"/>
    </row>
    <row r="20" spans="1:17" ht="20.25" customHeight="1" x14ac:dyDescent="0.3">
      <c r="A20" s="62" t="s">
        <v>66</v>
      </c>
      <c r="B20" s="59" t="s">
        <v>67</v>
      </c>
      <c r="C20" s="60" t="s">
        <v>43</v>
      </c>
      <c r="D20" s="54">
        <f t="shared" ref="D20:D26" si="9">E20+F20</f>
        <v>108</v>
      </c>
      <c r="E20" s="55">
        <v>36</v>
      </c>
      <c r="F20" s="54">
        <f t="shared" ref="F20:F26" si="10">SUM(L20:Q20)</f>
        <v>72</v>
      </c>
      <c r="G20" s="54">
        <v>72</v>
      </c>
      <c r="H20" s="54">
        <v>30</v>
      </c>
      <c r="I20" s="54">
        <v>0</v>
      </c>
      <c r="J20" s="54">
        <v>0</v>
      </c>
      <c r="K20" s="54">
        <v>0</v>
      </c>
      <c r="L20" s="54">
        <v>72</v>
      </c>
      <c r="M20" s="54"/>
      <c r="N20" s="54"/>
      <c r="O20" s="54"/>
      <c r="P20" s="54"/>
      <c r="Q20" s="54"/>
    </row>
    <row r="21" spans="1:17" ht="35.25" customHeight="1" x14ac:dyDescent="0.3">
      <c r="A21" s="62" t="s">
        <v>68</v>
      </c>
      <c r="B21" s="59" t="s">
        <v>69</v>
      </c>
      <c r="C21" s="60" t="s">
        <v>43</v>
      </c>
      <c r="D21" s="54">
        <v>102</v>
      </c>
      <c r="E21" s="55">
        <v>34</v>
      </c>
      <c r="F21" s="54">
        <f>D21-E21</f>
        <v>68</v>
      </c>
      <c r="G21" s="54">
        <v>68</v>
      </c>
      <c r="H21" s="54">
        <v>34</v>
      </c>
      <c r="I21" s="54">
        <v>0</v>
      </c>
      <c r="J21" s="54">
        <v>0</v>
      </c>
      <c r="K21" s="54">
        <v>0</v>
      </c>
      <c r="L21" s="54">
        <v>68</v>
      </c>
      <c r="M21" s="54"/>
      <c r="N21" s="54"/>
      <c r="O21" s="54"/>
      <c r="P21" s="54"/>
      <c r="Q21" s="54"/>
    </row>
    <row r="22" spans="1:17" ht="17.25" customHeight="1" x14ac:dyDescent="0.3">
      <c r="A22" s="62" t="s">
        <v>70</v>
      </c>
      <c r="B22" s="59" t="s">
        <v>71</v>
      </c>
      <c r="C22" s="60" t="s">
        <v>371</v>
      </c>
      <c r="D22" s="54">
        <v>108</v>
      </c>
      <c r="E22" s="55">
        <v>36</v>
      </c>
      <c r="F22" s="54">
        <f>D22-E22</f>
        <v>72</v>
      </c>
      <c r="G22" s="54">
        <f>F22</f>
        <v>72</v>
      </c>
      <c r="H22" s="54">
        <v>36</v>
      </c>
      <c r="I22" s="54">
        <v>0</v>
      </c>
      <c r="J22" s="54">
        <v>0</v>
      </c>
      <c r="K22" s="54">
        <v>0</v>
      </c>
      <c r="L22" s="54">
        <v>72</v>
      </c>
      <c r="M22" s="54"/>
      <c r="N22" s="54"/>
      <c r="O22" s="54"/>
      <c r="P22" s="54"/>
      <c r="Q22" s="54"/>
    </row>
    <row r="23" spans="1:17" ht="28.5" customHeight="1" x14ac:dyDescent="0.3">
      <c r="A23" s="62" t="s">
        <v>72</v>
      </c>
      <c r="B23" s="121" t="s">
        <v>73</v>
      </c>
      <c r="C23" s="122" t="s">
        <v>74</v>
      </c>
      <c r="D23" s="123">
        <v>201</v>
      </c>
      <c r="E23" s="124">
        <v>67</v>
      </c>
      <c r="F23" s="123">
        <f>D23-E23</f>
        <v>134</v>
      </c>
      <c r="G23" s="123">
        <v>108</v>
      </c>
      <c r="H23" s="123">
        <v>66</v>
      </c>
      <c r="I23" s="123">
        <v>0</v>
      </c>
      <c r="J23" s="123">
        <v>0</v>
      </c>
      <c r="K23" s="123">
        <v>0</v>
      </c>
      <c r="L23" s="123">
        <v>52</v>
      </c>
      <c r="M23" s="123">
        <v>82</v>
      </c>
      <c r="N23" s="123"/>
      <c r="O23" s="123"/>
      <c r="P23" s="123"/>
      <c r="Q23" s="123"/>
    </row>
    <row r="24" spans="1:17" ht="36" customHeight="1" x14ac:dyDescent="0.3">
      <c r="A24" s="3" t="s">
        <v>75</v>
      </c>
      <c r="B24" s="121" t="s">
        <v>76</v>
      </c>
      <c r="C24" s="122" t="s">
        <v>374</v>
      </c>
      <c r="D24" s="123">
        <v>108</v>
      </c>
      <c r="E24" s="124">
        <v>36</v>
      </c>
      <c r="F24" s="123">
        <f>D24-E24</f>
        <v>72</v>
      </c>
      <c r="G24" s="123">
        <v>94</v>
      </c>
      <c r="H24" s="123">
        <v>36</v>
      </c>
      <c r="I24" s="123">
        <v>0</v>
      </c>
      <c r="J24" s="123">
        <v>0</v>
      </c>
      <c r="K24" s="123">
        <v>10</v>
      </c>
      <c r="L24" s="123"/>
      <c r="M24" s="123">
        <v>72</v>
      </c>
      <c r="N24" s="123"/>
      <c r="O24" s="123"/>
      <c r="P24" s="123"/>
      <c r="Q24" s="123"/>
    </row>
    <row r="25" spans="1:17" ht="15.6" x14ac:dyDescent="0.3">
      <c r="A25" s="62" t="s">
        <v>77</v>
      </c>
      <c r="B25" s="59" t="s">
        <v>78</v>
      </c>
      <c r="C25" s="60" t="s">
        <v>43</v>
      </c>
      <c r="D25" s="54">
        <v>54</v>
      </c>
      <c r="E25" s="55">
        <v>18</v>
      </c>
      <c r="F25" s="54">
        <f>D25-E25</f>
        <v>36</v>
      </c>
      <c r="G25" s="54">
        <v>24</v>
      </c>
      <c r="H25" s="54">
        <v>12</v>
      </c>
      <c r="I25" s="54">
        <v>0</v>
      </c>
      <c r="J25" s="54">
        <v>0</v>
      </c>
      <c r="K25" s="54">
        <v>10</v>
      </c>
      <c r="L25" s="54"/>
      <c r="M25" s="54">
        <v>36</v>
      </c>
      <c r="N25" s="54"/>
      <c r="O25" s="54"/>
      <c r="P25" s="54"/>
      <c r="Q25" s="54"/>
    </row>
    <row r="26" spans="1:17" ht="17.25" customHeight="1" x14ac:dyDescent="0.3">
      <c r="A26" s="62" t="s">
        <v>79</v>
      </c>
      <c r="B26" s="59" t="s">
        <v>80</v>
      </c>
      <c r="C26" s="60" t="s">
        <v>57</v>
      </c>
      <c r="D26" s="54">
        <f t="shared" si="9"/>
        <v>102</v>
      </c>
      <c r="E26" s="55">
        <v>34</v>
      </c>
      <c r="F26" s="54">
        <f t="shared" si="10"/>
        <v>68</v>
      </c>
      <c r="G26" s="54">
        <v>46</v>
      </c>
      <c r="H26" s="54">
        <v>22</v>
      </c>
      <c r="I26" s="54">
        <v>0</v>
      </c>
      <c r="J26" s="54">
        <v>0</v>
      </c>
      <c r="K26" s="54">
        <v>0</v>
      </c>
      <c r="L26" s="54"/>
      <c r="M26" s="54"/>
      <c r="N26" s="54"/>
      <c r="O26" s="54">
        <v>24</v>
      </c>
      <c r="P26" s="54">
        <v>44</v>
      </c>
      <c r="Q26" s="54"/>
    </row>
    <row r="27" spans="1:17" ht="18.75" customHeight="1" x14ac:dyDescent="0.3">
      <c r="A27" s="118" t="s">
        <v>81</v>
      </c>
      <c r="B27" s="117" t="s">
        <v>82</v>
      </c>
      <c r="C27" s="119" t="s">
        <v>83</v>
      </c>
      <c r="D27" s="129">
        <f>D28+D34+D39+D45</f>
        <v>3520</v>
      </c>
      <c r="E27" s="129">
        <f t="shared" ref="E27:K27" si="11">E28+E34+E39+E45</f>
        <v>878</v>
      </c>
      <c r="F27" s="129">
        <f t="shared" si="11"/>
        <v>2642</v>
      </c>
      <c r="G27" s="129">
        <f t="shared" si="11"/>
        <v>1124</v>
      </c>
      <c r="H27" s="129">
        <f t="shared" si="11"/>
        <v>765</v>
      </c>
      <c r="I27" s="129">
        <f t="shared" si="11"/>
        <v>40</v>
      </c>
      <c r="J27" s="129">
        <f t="shared" si="11"/>
        <v>900</v>
      </c>
      <c r="K27" s="129">
        <f t="shared" si="11"/>
        <v>60</v>
      </c>
      <c r="L27" s="129"/>
      <c r="M27" s="129"/>
      <c r="N27" s="129"/>
      <c r="O27" s="129"/>
      <c r="P27" s="129"/>
      <c r="Q27" s="129"/>
    </row>
    <row r="28" spans="1:17" ht="31.2" x14ac:dyDescent="0.3">
      <c r="A28" s="118" t="s">
        <v>84</v>
      </c>
      <c r="B28" s="117" t="s">
        <v>85</v>
      </c>
      <c r="C28" s="119" t="s">
        <v>86</v>
      </c>
      <c r="D28" s="110">
        <f>SUM(D29:D33)</f>
        <v>892</v>
      </c>
      <c r="E28" s="110">
        <f>SUM(E29:E33)</f>
        <v>238</v>
      </c>
      <c r="F28" s="110">
        <f>SUM(F29:F33)</f>
        <v>654</v>
      </c>
      <c r="G28" s="110">
        <f t="shared" ref="G28:K28" si="12">SUM(G29:G33)</f>
        <v>366</v>
      </c>
      <c r="H28" s="110">
        <f t="shared" si="12"/>
        <v>228</v>
      </c>
      <c r="I28" s="110">
        <f t="shared" si="12"/>
        <v>0</v>
      </c>
      <c r="J28" s="110">
        <f t="shared" si="12"/>
        <v>180</v>
      </c>
      <c r="K28" s="116">
        <f t="shared" si="12"/>
        <v>40</v>
      </c>
      <c r="L28" s="110">
        <f>SUM(L29:L36)</f>
        <v>164</v>
      </c>
      <c r="M28" s="110">
        <f>M29+M30+M31+M32+M33</f>
        <v>156</v>
      </c>
      <c r="N28" s="110">
        <f>N29+N30+N31+N32+N33</f>
        <v>233</v>
      </c>
      <c r="O28" s="110">
        <f>O29+O30+O31+O33+O32</f>
        <v>117</v>
      </c>
      <c r="P28" s="110"/>
      <c r="Q28" s="110"/>
    </row>
    <row r="29" spans="1:17" ht="36" customHeight="1" x14ac:dyDescent="0.3">
      <c r="A29" s="3" t="s">
        <v>87</v>
      </c>
      <c r="B29" s="121" t="s">
        <v>88</v>
      </c>
      <c r="C29" s="122" t="s">
        <v>343</v>
      </c>
      <c r="D29" s="123">
        <v>304</v>
      </c>
      <c r="E29" s="124">
        <v>102</v>
      </c>
      <c r="F29" s="123">
        <f>D29-E29</f>
        <v>202</v>
      </c>
      <c r="G29" s="123">
        <v>216</v>
      </c>
      <c r="H29" s="123">
        <v>106</v>
      </c>
      <c r="I29" s="123">
        <v>0</v>
      </c>
      <c r="J29" s="123">
        <v>0</v>
      </c>
      <c r="K29" s="125">
        <v>20</v>
      </c>
      <c r="L29" s="123">
        <v>92</v>
      </c>
      <c r="M29" s="123">
        <v>72</v>
      </c>
      <c r="N29" s="123">
        <v>38</v>
      </c>
      <c r="O29" s="123"/>
      <c r="P29" s="123"/>
      <c r="Q29" s="123"/>
    </row>
    <row r="30" spans="1:17" ht="46.8" x14ac:dyDescent="0.3">
      <c r="A30" s="3" t="s">
        <v>89</v>
      </c>
      <c r="B30" s="59" t="s">
        <v>90</v>
      </c>
      <c r="C30" s="122" t="s">
        <v>74</v>
      </c>
      <c r="D30" s="123">
        <f>E30+F30</f>
        <v>108</v>
      </c>
      <c r="E30" s="124">
        <v>36</v>
      </c>
      <c r="F30" s="123">
        <v>72</v>
      </c>
      <c r="G30" s="123">
        <v>38</v>
      </c>
      <c r="H30" s="123">
        <v>34</v>
      </c>
      <c r="I30" s="123">
        <v>0</v>
      </c>
      <c r="J30" s="123">
        <v>0</v>
      </c>
      <c r="K30" s="125"/>
      <c r="L30" s="123"/>
      <c r="M30" s="123">
        <v>21</v>
      </c>
      <c r="N30" s="123">
        <v>51</v>
      </c>
      <c r="O30" s="123"/>
      <c r="P30" s="123"/>
      <c r="Q30" s="123"/>
    </row>
    <row r="31" spans="1:17" ht="31.2" x14ac:dyDescent="0.3">
      <c r="A31" s="3" t="s">
        <v>91</v>
      </c>
      <c r="B31" s="121" t="s">
        <v>92</v>
      </c>
      <c r="C31" s="122" t="s">
        <v>93</v>
      </c>
      <c r="D31" s="123">
        <v>300</v>
      </c>
      <c r="E31" s="124">
        <v>100</v>
      </c>
      <c r="F31" s="123">
        <f>D31-E31</f>
        <v>200</v>
      </c>
      <c r="G31" s="123">
        <v>112</v>
      </c>
      <c r="H31" s="123">
        <v>88</v>
      </c>
      <c r="I31" s="123">
        <v>0</v>
      </c>
      <c r="J31" s="123">
        <v>0</v>
      </c>
      <c r="K31" s="125">
        <v>20</v>
      </c>
      <c r="L31" s="123"/>
      <c r="M31" s="123">
        <v>63</v>
      </c>
      <c r="N31" s="123">
        <v>72</v>
      </c>
      <c r="O31" s="123">
        <v>81</v>
      </c>
      <c r="P31" s="123"/>
      <c r="Q31" s="123"/>
    </row>
    <row r="32" spans="1:17" ht="15.6" x14ac:dyDescent="0.3">
      <c r="A32" s="63" t="s">
        <v>344</v>
      </c>
      <c r="B32" s="64" t="s">
        <v>95</v>
      </c>
      <c r="C32" s="65" t="s">
        <v>96</v>
      </c>
      <c r="D32" s="66">
        <f>SUM(L32:Q32)</f>
        <v>144</v>
      </c>
      <c r="E32" s="66">
        <v>0</v>
      </c>
      <c r="F32" s="66">
        <f>D32</f>
        <v>144</v>
      </c>
      <c r="G32" s="66">
        <v>0</v>
      </c>
      <c r="H32" s="66">
        <v>0</v>
      </c>
      <c r="I32" s="67">
        <v>0</v>
      </c>
      <c r="J32" s="66">
        <f>D32</f>
        <v>144</v>
      </c>
      <c r="K32" s="67">
        <v>0</v>
      </c>
      <c r="L32" s="67">
        <v>72</v>
      </c>
      <c r="M32" s="67"/>
      <c r="N32" s="67">
        <v>72</v>
      </c>
      <c r="O32" s="67"/>
      <c r="P32" s="67"/>
      <c r="Q32" s="67"/>
    </row>
    <row r="33" spans="1:17" ht="15.6" x14ac:dyDescent="0.3">
      <c r="A33" s="68" t="s">
        <v>345</v>
      </c>
      <c r="B33" s="69" t="s">
        <v>98</v>
      </c>
      <c r="C33" s="70" t="s">
        <v>43</v>
      </c>
      <c r="D33" s="71">
        <v>36</v>
      </c>
      <c r="E33" s="71">
        <v>0</v>
      </c>
      <c r="F33" s="71">
        <f>D33</f>
        <v>36</v>
      </c>
      <c r="G33" s="71">
        <v>0</v>
      </c>
      <c r="H33" s="71">
        <v>0</v>
      </c>
      <c r="I33" s="72">
        <v>0</v>
      </c>
      <c r="J33" s="71">
        <f>D33</f>
        <v>36</v>
      </c>
      <c r="K33" s="72">
        <v>0</v>
      </c>
      <c r="L33" s="72"/>
      <c r="M33" s="72"/>
      <c r="N33" s="72"/>
      <c r="O33" s="72">
        <v>36</v>
      </c>
      <c r="P33" s="72"/>
      <c r="Q33" s="72"/>
    </row>
    <row r="34" spans="1:17" ht="31.2" x14ac:dyDescent="0.3">
      <c r="A34" s="118" t="s">
        <v>99</v>
      </c>
      <c r="B34" s="117" t="s">
        <v>100</v>
      </c>
      <c r="C34" s="109" t="s">
        <v>101</v>
      </c>
      <c r="D34" s="110">
        <f>SUM(D35:D38)</f>
        <v>1076</v>
      </c>
      <c r="E34" s="110">
        <f>SUM(E35:E38)</f>
        <v>201</v>
      </c>
      <c r="F34" s="110">
        <f>SUM(F35:F38)</f>
        <v>875</v>
      </c>
      <c r="G34" s="110">
        <f t="shared" ref="G34:K34" si="13">SUM(G35:G38)</f>
        <v>201</v>
      </c>
      <c r="H34" s="110">
        <f t="shared" si="13"/>
        <v>185</v>
      </c>
      <c r="I34" s="110">
        <f t="shared" si="13"/>
        <v>20</v>
      </c>
      <c r="J34" s="110">
        <f t="shared" si="13"/>
        <v>468</v>
      </c>
      <c r="K34" s="116">
        <f t="shared" si="13"/>
        <v>20</v>
      </c>
      <c r="L34" s="110"/>
      <c r="M34" s="110">
        <f>SUM(M35:M38)</f>
        <v>218</v>
      </c>
      <c r="N34" s="110">
        <f>SUM(N35:N38)</f>
        <v>256</v>
      </c>
      <c r="O34" s="110">
        <f>SUM(O35:O38)</f>
        <v>324</v>
      </c>
      <c r="P34" s="110">
        <f>P35+P36+P37+P38</f>
        <v>77</v>
      </c>
      <c r="Q34" s="110">
        <f>SUM(Q35:Q38)</f>
        <v>0</v>
      </c>
    </row>
    <row r="35" spans="1:17" ht="31.2" x14ac:dyDescent="0.3">
      <c r="A35" s="62" t="s">
        <v>102</v>
      </c>
      <c r="B35" s="59" t="s">
        <v>103</v>
      </c>
      <c r="C35" s="60" t="s">
        <v>96</v>
      </c>
      <c r="D35" s="54">
        <v>412</v>
      </c>
      <c r="E35" s="55">
        <v>137</v>
      </c>
      <c r="F35" s="54">
        <v>275</v>
      </c>
      <c r="G35" s="54">
        <v>137</v>
      </c>
      <c r="H35" s="54">
        <v>138</v>
      </c>
      <c r="I35" s="54">
        <v>0</v>
      </c>
      <c r="J35" s="54">
        <v>0</v>
      </c>
      <c r="K35" s="61">
        <v>20</v>
      </c>
      <c r="L35" s="54"/>
      <c r="M35" s="54">
        <v>44</v>
      </c>
      <c r="N35" s="54">
        <v>82</v>
      </c>
      <c r="O35" s="54">
        <v>108</v>
      </c>
      <c r="P35" s="54">
        <v>41</v>
      </c>
      <c r="Q35" s="54"/>
    </row>
    <row r="36" spans="1:17" ht="46.8" x14ac:dyDescent="0.3">
      <c r="A36" s="62" t="s">
        <v>104</v>
      </c>
      <c r="B36" s="59" t="s">
        <v>105</v>
      </c>
      <c r="C36" s="73" t="s">
        <v>96</v>
      </c>
      <c r="D36" s="54">
        <v>196</v>
      </c>
      <c r="E36" s="55">
        <v>64</v>
      </c>
      <c r="F36" s="54">
        <f>D36-E36</f>
        <v>132</v>
      </c>
      <c r="G36" s="54">
        <v>64</v>
      </c>
      <c r="H36" s="54">
        <v>47</v>
      </c>
      <c r="I36" s="54">
        <v>20</v>
      </c>
      <c r="J36" s="54">
        <v>0</v>
      </c>
      <c r="K36" s="61">
        <v>0</v>
      </c>
      <c r="L36" s="54"/>
      <c r="M36" s="54">
        <v>102</v>
      </c>
      <c r="N36" s="54">
        <v>30</v>
      </c>
      <c r="O36" s="54"/>
      <c r="P36" s="54"/>
      <c r="Q36" s="54"/>
    </row>
    <row r="37" spans="1:17" ht="15.6" x14ac:dyDescent="0.3">
      <c r="A37" s="63" t="s">
        <v>346</v>
      </c>
      <c r="B37" s="64" t="s">
        <v>95</v>
      </c>
      <c r="C37" s="65" t="s">
        <v>43</v>
      </c>
      <c r="D37" s="66">
        <v>180</v>
      </c>
      <c r="E37" s="66">
        <v>0</v>
      </c>
      <c r="F37" s="66">
        <f>D37</f>
        <v>180</v>
      </c>
      <c r="G37" s="66">
        <v>0</v>
      </c>
      <c r="H37" s="66">
        <v>0</v>
      </c>
      <c r="I37" s="67">
        <v>0</v>
      </c>
      <c r="J37" s="66">
        <f>D37</f>
        <v>180</v>
      </c>
      <c r="K37" s="67">
        <v>0</v>
      </c>
      <c r="L37" s="67"/>
      <c r="M37" s="67">
        <v>72</v>
      </c>
      <c r="N37" s="67"/>
      <c r="O37" s="67">
        <v>108</v>
      </c>
      <c r="P37" s="67"/>
      <c r="Q37" s="67"/>
    </row>
    <row r="38" spans="1:17" ht="15.6" x14ac:dyDescent="0.3">
      <c r="A38" s="68" t="s">
        <v>347</v>
      </c>
      <c r="B38" s="69" t="s">
        <v>108</v>
      </c>
      <c r="C38" s="70" t="s">
        <v>109</v>
      </c>
      <c r="D38" s="71">
        <v>288</v>
      </c>
      <c r="E38" s="71">
        <v>0</v>
      </c>
      <c r="F38" s="71">
        <f>D38</f>
        <v>288</v>
      </c>
      <c r="G38" s="71">
        <v>0</v>
      </c>
      <c r="H38" s="71">
        <v>0</v>
      </c>
      <c r="I38" s="72">
        <v>0</v>
      </c>
      <c r="J38" s="71">
        <f>D38</f>
        <v>288</v>
      </c>
      <c r="K38" s="72">
        <v>0</v>
      </c>
      <c r="L38" s="72"/>
      <c r="M38" s="72"/>
      <c r="N38" s="72">
        <v>144</v>
      </c>
      <c r="O38" s="72">
        <v>108</v>
      </c>
      <c r="P38" s="72">
        <v>36</v>
      </c>
      <c r="Q38" s="72"/>
    </row>
    <row r="39" spans="1:17" ht="46.8" x14ac:dyDescent="0.3">
      <c r="A39" s="114" t="s">
        <v>110</v>
      </c>
      <c r="B39" s="115" t="s">
        <v>111</v>
      </c>
      <c r="C39" s="126" t="s">
        <v>112</v>
      </c>
      <c r="D39" s="127">
        <f>SUM(D40:D44)</f>
        <v>1264</v>
      </c>
      <c r="E39" s="127">
        <f>SUM(E40:E44)</f>
        <v>367</v>
      </c>
      <c r="F39" s="127">
        <f>SUM(F40:F44)</f>
        <v>897</v>
      </c>
      <c r="G39" s="127">
        <f t="shared" ref="G39:K39" si="14">SUM(G40:G44)</f>
        <v>459</v>
      </c>
      <c r="H39" s="127">
        <f t="shared" si="14"/>
        <v>306</v>
      </c>
      <c r="I39" s="127">
        <f t="shared" si="14"/>
        <v>20</v>
      </c>
      <c r="J39" s="127">
        <f t="shared" si="14"/>
        <v>180</v>
      </c>
      <c r="K39" s="128">
        <f t="shared" si="14"/>
        <v>0</v>
      </c>
      <c r="L39" s="127">
        <f>L40+L41+L42+L43+L44</f>
        <v>0</v>
      </c>
      <c r="M39" s="127">
        <f>SUM(M40:M44)</f>
        <v>0</v>
      </c>
      <c r="N39" s="127">
        <f>SUM(N40:N44)</f>
        <v>42</v>
      </c>
      <c r="O39" s="127">
        <f>SUM(O40:O44)</f>
        <v>130</v>
      </c>
      <c r="P39" s="127">
        <f>SUM(P40:P44)</f>
        <v>369</v>
      </c>
      <c r="Q39" s="127">
        <f>SUM(Q40:Q44)</f>
        <v>356</v>
      </c>
    </row>
    <row r="40" spans="1:17" ht="31.2" x14ac:dyDescent="0.3">
      <c r="A40" s="3" t="s">
        <v>113</v>
      </c>
      <c r="B40" s="121" t="s">
        <v>114</v>
      </c>
      <c r="C40" s="122" t="s">
        <v>115</v>
      </c>
      <c r="D40" s="123">
        <v>388</v>
      </c>
      <c r="E40" s="124">
        <v>129</v>
      </c>
      <c r="F40" s="123">
        <f>D40-E40</f>
        <v>259</v>
      </c>
      <c r="G40" s="123">
        <v>143</v>
      </c>
      <c r="H40" s="123">
        <v>116</v>
      </c>
      <c r="I40" s="123">
        <v>0</v>
      </c>
      <c r="J40" s="123">
        <v>0</v>
      </c>
      <c r="K40" s="125">
        <v>0</v>
      </c>
      <c r="L40" s="123"/>
      <c r="M40" s="123"/>
      <c r="N40" s="123"/>
      <c r="O40" s="123">
        <v>54</v>
      </c>
      <c r="P40" s="123">
        <v>137</v>
      </c>
      <c r="Q40" s="123">
        <v>68</v>
      </c>
    </row>
    <row r="41" spans="1:17" ht="31.2" x14ac:dyDescent="0.3">
      <c r="A41" s="3" t="s">
        <v>116</v>
      </c>
      <c r="B41" s="121" t="s">
        <v>117</v>
      </c>
      <c r="C41" s="122" t="s">
        <v>118</v>
      </c>
      <c r="D41" s="123">
        <v>393</v>
      </c>
      <c r="E41" s="124">
        <v>137</v>
      </c>
      <c r="F41" s="123">
        <f>D41-E41</f>
        <v>256</v>
      </c>
      <c r="G41" s="123">
        <v>136</v>
      </c>
      <c r="H41" s="123">
        <v>100</v>
      </c>
      <c r="I41" s="123">
        <v>20</v>
      </c>
      <c r="J41" s="123">
        <v>0</v>
      </c>
      <c r="K41" s="125">
        <v>0</v>
      </c>
      <c r="L41" s="123"/>
      <c r="M41" s="123">
        <v>0</v>
      </c>
      <c r="N41" s="123">
        <v>42</v>
      </c>
      <c r="O41" s="123">
        <v>40</v>
      </c>
      <c r="P41" s="123">
        <v>66</v>
      </c>
      <c r="Q41" s="123">
        <v>108</v>
      </c>
    </row>
    <row r="42" spans="1:17" ht="15.6" x14ac:dyDescent="0.3">
      <c r="A42" s="62" t="s">
        <v>119</v>
      </c>
      <c r="B42" s="59" t="s">
        <v>120</v>
      </c>
      <c r="C42" s="60" t="s">
        <v>350</v>
      </c>
      <c r="D42" s="54">
        <v>303</v>
      </c>
      <c r="E42" s="55">
        <v>101</v>
      </c>
      <c r="F42" s="54">
        <f>D42-E42</f>
        <v>202</v>
      </c>
      <c r="G42" s="54">
        <v>180</v>
      </c>
      <c r="H42" s="54">
        <v>90</v>
      </c>
      <c r="I42" s="54">
        <v>0</v>
      </c>
      <c r="J42" s="54">
        <v>0</v>
      </c>
      <c r="K42" s="61">
        <v>0</v>
      </c>
      <c r="L42" s="54"/>
      <c r="M42" s="54"/>
      <c r="N42" s="54"/>
      <c r="O42" s="54"/>
      <c r="P42" s="54">
        <v>58</v>
      </c>
      <c r="Q42" s="54">
        <v>144</v>
      </c>
    </row>
    <row r="43" spans="1:17" ht="15.6" x14ac:dyDescent="0.3">
      <c r="A43" s="63" t="s">
        <v>348</v>
      </c>
      <c r="B43" s="64" t="s">
        <v>95</v>
      </c>
      <c r="C43" s="65" t="s">
        <v>109</v>
      </c>
      <c r="D43" s="66">
        <v>36</v>
      </c>
      <c r="E43" s="66">
        <v>0</v>
      </c>
      <c r="F43" s="66">
        <f>D43</f>
        <v>36</v>
      </c>
      <c r="G43" s="66">
        <v>0</v>
      </c>
      <c r="H43" s="66">
        <v>0</v>
      </c>
      <c r="I43" s="67">
        <v>0</v>
      </c>
      <c r="J43" s="66">
        <f>D43</f>
        <v>36</v>
      </c>
      <c r="K43" s="67">
        <v>0</v>
      </c>
      <c r="L43" s="67"/>
      <c r="M43" s="67"/>
      <c r="N43" s="67"/>
      <c r="O43" s="67">
        <v>36</v>
      </c>
      <c r="P43" s="67"/>
      <c r="Q43" s="67"/>
    </row>
    <row r="44" spans="1:17" ht="15.6" x14ac:dyDescent="0.3">
      <c r="A44" s="68" t="s">
        <v>349</v>
      </c>
      <c r="B44" s="69" t="s">
        <v>108</v>
      </c>
      <c r="C44" s="70" t="s">
        <v>96</v>
      </c>
      <c r="D44" s="71">
        <v>144</v>
      </c>
      <c r="E44" s="71">
        <v>0</v>
      </c>
      <c r="F44" s="71">
        <f>D44</f>
        <v>144</v>
      </c>
      <c r="G44" s="71">
        <v>0</v>
      </c>
      <c r="H44" s="71">
        <v>0</v>
      </c>
      <c r="I44" s="72">
        <v>0</v>
      </c>
      <c r="J44" s="71">
        <f>D44</f>
        <v>144</v>
      </c>
      <c r="K44" s="72">
        <v>0</v>
      </c>
      <c r="L44" s="72"/>
      <c r="M44" s="72"/>
      <c r="N44" s="72"/>
      <c r="O44" s="72"/>
      <c r="P44" s="72">
        <v>108</v>
      </c>
      <c r="Q44" s="72">
        <v>36</v>
      </c>
    </row>
    <row r="45" spans="1:17" ht="46.8" x14ac:dyDescent="0.3">
      <c r="A45" s="118" t="s">
        <v>123</v>
      </c>
      <c r="B45" s="117" t="s">
        <v>124</v>
      </c>
      <c r="C45" s="119" t="s">
        <v>125</v>
      </c>
      <c r="D45" s="110">
        <f>SUM(D46:D48)</f>
        <v>288</v>
      </c>
      <c r="E45" s="110">
        <f>SUM(E46:E48)</f>
        <v>72</v>
      </c>
      <c r="F45" s="110">
        <f>SUM(F46:F48)</f>
        <v>216</v>
      </c>
      <c r="G45" s="110">
        <f t="shared" ref="G45:K45" si="15">SUM(G46:G48)</f>
        <v>98</v>
      </c>
      <c r="H45" s="110">
        <f t="shared" si="15"/>
        <v>46</v>
      </c>
      <c r="I45" s="110">
        <f t="shared" si="15"/>
        <v>0</v>
      </c>
      <c r="J45" s="110">
        <f t="shared" si="15"/>
        <v>72</v>
      </c>
      <c r="K45" s="116">
        <f t="shared" si="15"/>
        <v>0</v>
      </c>
      <c r="L45" s="110">
        <f>SUM(L46:L48)</f>
        <v>0</v>
      </c>
      <c r="M45" s="110">
        <f>SUM(M46:M48)</f>
        <v>0</v>
      </c>
      <c r="N45" s="110">
        <v>0</v>
      </c>
      <c r="O45" s="110">
        <f>SUM(O46:O48)</f>
        <v>216</v>
      </c>
      <c r="P45" s="110">
        <f>SUM(P46:P48)</f>
        <v>0</v>
      </c>
      <c r="Q45" s="110">
        <f>SUM(Q46:Q48)</f>
        <v>0</v>
      </c>
    </row>
    <row r="46" spans="1:17" ht="31.2" x14ac:dyDescent="0.3">
      <c r="A46" s="62" t="s">
        <v>126</v>
      </c>
      <c r="B46" s="59" t="s">
        <v>370</v>
      </c>
      <c r="C46" s="60" t="s">
        <v>352</v>
      </c>
      <c r="D46" s="54">
        <v>216</v>
      </c>
      <c r="E46" s="55">
        <v>72</v>
      </c>
      <c r="F46" s="54">
        <f>D46-E46</f>
        <v>144</v>
      </c>
      <c r="G46" s="54">
        <v>98</v>
      </c>
      <c r="H46" s="54">
        <v>46</v>
      </c>
      <c r="I46" s="54">
        <v>0</v>
      </c>
      <c r="J46" s="54">
        <v>0</v>
      </c>
      <c r="K46" s="61">
        <v>0</v>
      </c>
      <c r="L46" s="54"/>
      <c r="M46" s="54"/>
      <c r="N46" s="54"/>
      <c r="O46" s="54">
        <v>144</v>
      </c>
      <c r="P46" s="54"/>
      <c r="Q46" s="54"/>
    </row>
    <row r="47" spans="1:17" ht="15.6" x14ac:dyDescent="0.3">
      <c r="A47" s="63" t="s">
        <v>351</v>
      </c>
      <c r="B47" s="64" t="s">
        <v>95</v>
      </c>
      <c r="C47" s="65" t="s">
        <v>354</v>
      </c>
      <c r="D47" s="66">
        <v>36</v>
      </c>
      <c r="E47" s="66">
        <v>0</v>
      </c>
      <c r="F47" s="66">
        <f>D47</f>
        <v>36</v>
      </c>
      <c r="G47" s="66">
        <v>0</v>
      </c>
      <c r="H47" s="66">
        <v>0</v>
      </c>
      <c r="I47" s="67">
        <v>0</v>
      </c>
      <c r="J47" s="66">
        <f>D47</f>
        <v>36</v>
      </c>
      <c r="K47" s="67">
        <v>0</v>
      </c>
      <c r="L47" s="67"/>
      <c r="M47" s="67"/>
      <c r="N47" s="67"/>
      <c r="O47" s="67">
        <v>36</v>
      </c>
      <c r="P47" s="67"/>
      <c r="Q47" s="67"/>
    </row>
    <row r="48" spans="1:17" ht="15.6" x14ac:dyDescent="0.3">
      <c r="A48" s="68" t="s">
        <v>353</v>
      </c>
      <c r="B48" s="69" t="s">
        <v>108</v>
      </c>
      <c r="C48" s="70" t="s">
        <v>43</v>
      </c>
      <c r="D48" s="71">
        <v>36</v>
      </c>
      <c r="E48" s="71">
        <v>0</v>
      </c>
      <c r="F48" s="71">
        <f>D48</f>
        <v>36</v>
      </c>
      <c r="G48" s="71">
        <v>0</v>
      </c>
      <c r="H48" s="71">
        <v>0</v>
      </c>
      <c r="I48" s="72">
        <v>0</v>
      </c>
      <c r="J48" s="71">
        <f>D48</f>
        <v>36</v>
      </c>
      <c r="K48" s="72">
        <v>0</v>
      </c>
      <c r="L48" s="72"/>
      <c r="M48" s="72"/>
      <c r="N48" s="72"/>
      <c r="O48" s="72">
        <v>36</v>
      </c>
      <c r="P48" s="72"/>
      <c r="Q48" s="72"/>
    </row>
    <row r="49" spans="1:17" ht="31.2" x14ac:dyDescent="0.3">
      <c r="A49" s="74"/>
      <c r="B49" s="75" t="s">
        <v>129</v>
      </c>
      <c r="C49" s="76" t="s">
        <v>130</v>
      </c>
      <c r="D49" s="77">
        <f>D7+D14+D18+D28+D34+D45+D39</f>
        <v>5470</v>
      </c>
      <c r="E49" s="77">
        <f>E7+E14+E18+E28+E34+E39+E45</f>
        <v>1546</v>
      </c>
      <c r="F49" s="77">
        <f>F7+F14+F18+F28+F34+F39</f>
        <v>3708</v>
      </c>
      <c r="G49" s="77">
        <f>G7+G14+G18+G28+G34+G39+G45</f>
        <v>1908</v>
      </c>
      <c r="H49" s="77">
        <f>H7+H14+H18+H28+H34+H39+H45</f>
        <v>1521</v>
      </c>
      <c r="I49" s="77"/>
      <c r="J49" s="77"/>
      <c r="K49" s="78">
        <f t="shared" ref="K49" si="16">K7+K14+K17</f>
        <v>80</v>
      </c>
      <c r="L49" s="79">
        <f>L7+L14+L18+L28</f>
        <v>584</v>
      </c>
      <c r="M49" s="79">
        <f>M7+M14+M18++M28+M34</f>
        <v>790</v>
      </c>
      <c r="N49" s="79">
        <f>N7+N18+N28+N34+N39</f>
        <v>571</v>
      </c>
      <c r="O49" s="79">
        <f>O7+O18+O28+O34+O39+O45</f>
        <v>867</v>
      </c>
      <c r="P49" s="79">
        <f>P7+P18+P34+P39+P45</f>
        <v>576</v>
      </c>
      <c r="Q49" s="79">
        <f>Q7+Q18+Q34+Q39+Q45</f>
        <v>468</v>
      </c>
    </row>
    <row r="50" spans="1:17" ht="31.2" x14ac:dyDescent="0.3">
      <c r="A50" s="80" t="s">
        <v>132</v>
      </c>
      <c r="B50" s="81" t="s">
        <v>133</v>
      </c>
      <c r="C50" s="82"/>
      <c r="D50" s="79">
        <v>144</v>
      </c>
      <c r="E50" s="79"/>
      <c r="F50" s="79"/>
      <c r="G50" s="79"/>
      <c r="H50" s="83"/>
      <c r="I50" s="83"/>
      <c r="J50" s="83"/>
      <c r="K50" s="83"/>
      <c r="L50" s="79"/>
      <c r="M50" s="79"/>
      <c r="N50" s="79"/>
      <c r="O50" s="79"/>
      <c r="P50" s="79"/>
      <c r="Q50" s="79" t="s">
        <v>134</v>
      </c>
    </row>
    <row r="51" spans="1:17" ht="15.6" x14ac:dyDescent="0.3">
      <c r="A51" s="74" t="s">
        <v>135</v>
      </c>
      <c r="B51" s="81" t="s">
        <v>136</v>
      </c>
      <c r="C51" s="82"/>
      <c r="D51" s="79">
        <v>180</v>
      </c>
      <c r="E51" s="79"/>
      <c r="F51" s="79"/>
      <c r="G51" s="79"/>
      <c r="H51" s="79"/>
      <c r="I51" s="79"/>
      <c r="J51" s="79"/>
      <c r="K51" s="79"/>
      <c r="L51" s="79"/>
      <c r="M51" s="79" t="s">
        <v>137</v>
      </c>
      <c r="N51" s="79" t="s">
        <v>137</v>
      </c>
      <c r="O51" s="79" t="s">
        <v>137</v>
      </c>
      <c r="P51" s="79" t="s">
        <v>137</v>
      </c>
      <c r="Q51" s="79" t="s">
        <v>137</v>
      </c>
    </row>
    <row r="52" spans="1:17" ht="15.6" x14ac:dyDescent="0.3">
      <c r="A52" s="56" t="s">
        <v>138</v>
      </c>
      <c r="B52" s="84" t="s">
        <v>139</v>
      </c>
      <c r="C52" s="53"/>
      <c r="D52" s="57">
        <v>216</v>
      </c>
      <c r="E52" s="85"/>
      <c r="F52" s="85"/>
      <c r="G52" s="86"/>
      <c r="H52" s="86"/>
      <c r="I52" s="86"/>
      <c r="J52" s="86"/>
      <c r="K52" s="85"/>
      <c r="L52" s="53"/>
      <c r="M52" s="53"/>
      <c r="N52" s="53"/>
      <c r="O52" s="53"/>
      <c r="P52" s="53"/>
      <c r="Q52" s="53" t="s">
        <v>140</v>
      </c>
    </row>
    <row r="53" spans="1:17" ht="31.2" x14ac:dyDescent="0.3">
      <c r="A53" s="80" t="s">
        <v>141</v>
      </c>
      <c r="B53" s="87" t="s">
        <v>142</v>
      </c>
      <c r="C53" s="88"/>
      <c r="D53" s="79">
        <v>144</v>
      </c>
      <c r="E53" s="89"/>
      <c r="F53" s="89"/>
      <c r="G53" s="83"/>
      <c r="H53" s="83"/>
      <c r="I53" s="83"/>
      <c r="J53" s="83"/>
      <c r="K53" s="89"/>
      <c r="L53" s="88"/>
      <c r="M53" s="88"/>
      <c r="N53" s="88"/>
      <c r="O53" s="88"/>
      <c r="P53" s="88"/>
      <c r="Q53" s="88" t="s">
        <v>134</v>
      </c>
    </row>
    <row r="54" spans="1:17" ht="31.2" x14ac:dyDescent="0.3">
      <c r="A54" s="90" t="s">
        <v>143</v>
      </c>
      <c r="B54" s="91" t="s">
        <v>144</v>
      </c>
      <c r="C54" s="92"/>
      <c r="D54" s="93">
        <v>72</v>
      </c>
      <c r="E54" s="94"/>
      <c r="F54" s="89"/>
      <c r="G54" s="83"/>
      <c r="H54" s="83"/>
      <c r="I54" s="83"/>
      <c r="J54" s="83"/>
      <c r="K54" s="89"/>
      <c r="L54" s="88"/>
      <c r="M54" s="88"/>
      <c r="N54" s="88"/>
      <c r="O54" s="88"/>
      <c r="P54" s="88"/>
      <c r="Q54" s="88" t="s">
        <v>145</v>
      </c>
    </row>
    <row r="55" spans="1:17" ht="15.6" x14ac:dyDescent="0.3">
      <c r="A55" s="241" t="s">
        <v>146</v>
      </c>
      <c r="B55" s="242"/>
      <c r="C55" s="242"/>
      <c r="D55" s="242"/>
      <c r="E55" s="243"/>
      <c r="F55" s="244" t="s">
        <v>129</v>
      </c>
      <c r="G55" s="238" t="s">
        <v>147</v>
      </c>
      <c r="H55" s="239"/>
      <c r="I55" s="239"/>
      <c r="J55" s="239"/>
      <c r="K55" s="240"/>
      <c r="L55" s="95">
        <f>L49-L56-L57</f>
        <v>512</v>
      </c>
      <c r="M55" s="95">
        <f>M49-M56-M57</f>
        <v>718</v>
      </c>
      <c r="N55" s="95">
        <f>N49-N56-N57</f>
        <v>355</v>
      </c>
      <c r="O55" s="95">
        <f>O49-O56-O57</f>
        <v>507</v>
      </c>
      <c r="P55" s="95">
        <f>P49-P56-P57</f>
        <v>432</v>
      </c>
      <c r="Q55" s="95">
        <f>Q49-Q56-Q57</f>
        <v>432</v>
      </c>
    </row>
    <row r="56" spans="1:17" ht="15.6" x14ac:dyDescent="0.3">
      <c r="A56" s="247" t="s">
        <v>148</v>
      </c>
      <c r="B56" s="248"/>
      <c r="C56" s="248"/>
      <c r="D56" s="248"/>
      <c r="E56" s="249"/>
      <c r="F56" s="245"/>
      <c r="G56" s="238" t="s">
        <v>149</v>
      </c>
      <c r="H56" s="239"/>
      <c r="I56" s="239"/>
      <c r="J56" s="239"/>
      <c r="K56" s="240"/>
      <c r="L56" s="95">
        <f>L32+L37+L43+L47</f>
        <v>72</v>
      </c>
      <c r="M56" s="95">
        <f t="shared" ref="M56:Q57" si="17">M32+M37+M43+M47</f>
        <v>72</v>
      </c>
      <c r="N56" s="95">
        <f t="shared" si="17"/>
        <v>72</v>
      </c>
      <c r="O56" s="95">
        <f t="shared" si="17"/>
        <v>180</v>
      </c>
      <c r="P56" s="95">
        <f t="shared" si="17"/>
        <v>0</v>
      </c>
      <c r="Q56" s="95">
        <f t="shared" si="17"/>
        <v>0</v>
      </c>
    </row>
    <row r="57" spans="1:17" ht="15.6" x14ac:dyDescent="0.3">
      <c r="A57" s="247"/>
      <c r="B57" s="248"/>
      <c r="C57" s="248"/>
      <c r="D57" s="248"/>
      <c r="E57" s="249"/>
      <c r="F57" s="245"/>
      <c r="G57" s="238" t="s">
        <v>150</v>
      </c>
      <c r="H57" s="239"/>
      <c r="I57" s="239"/>
      <c r="J57" s="239"/>
      <c r="K57" s="240"/>
      <c r="L57" s="95">
        <f>L33+L38+L44+L48</f>
        <v>0</v>
      </c>
      <c r="M57" s="95">
        <f t="shared" si="17"/>
        <v>0</v>
      </c>
      <c r="N57" s="95">
        <f t="shared" si="17"/>
        <v>144</v>
      </c>
      <c r="O57" s="95">
        <f t="shared" si="17"/>
        <v>180</v>
      </c>
      <c r="P57" s="95">
        <f t="shared" si="17"/>
        <v>144</v>
      </c>
      <c r="Q57" s="95">
        <f t="shared" si="17"/>
        <v>36</v>
      </c>
    </row>
    <row r="58" spans="1:17" ht="15.6" x14ac:dyDescent="0.3">
      <c r="A58" s="247"/>
      <c r="B58" s="248"/>
      <c r="C58" s="248"/>
      <c r="D58" s="248"/>
      <c r="E58" s="249"/>
      <c r="F58" s="245"/>
      <c r="G58" s="238" t="s">
        <v>151</v>
      </c>
      <c r="H58" s="239"/>
      <c r="I58" s="239"/>
      <c r="J58" s="239"/>
      <c r="K58" s="240"/>
      <c r="L58" s="95">
        <v>0</v>
      </c>
      <c r="M58" s="95">
        <v>0</v>
      </c>
      <c r="N58" s="95">
        <v>0</v>
      </c>
      <c r="O58" s="95">
        <v>0</v>
      </c>
      <c r="P58" s="95">
        <v>0</v>
      </c>
      <c r="Q58" s="95">
        <v>144</v>
      </c>
    </row>
    <row r="59" spans="1:17" ht="34.5" customHeight="1" x14ac:dyDescent="0.3">
      <c r="A59" s="247"/>
      <c r="B59" s="248"/>
      <c r="C59" s="248"/>
      <c r="D59" s="248"/>
      <c r="E59" s="249"/>
      <c r="F59" s="245"/>
      <c r="G59" s="238" t="s">
        <v>152</v>
      </c>
      <c r="H59" s="239"/>
      <c r="I59" s="239"/>
      <c r="J59" s="239"/>
      <c r="K59" s="240"/>
      <c r="L59" s="54">
        <v>1</v>
      </c>
      <c r="M59" s="54">
        <v>2</v>
      </c>
      <c r="N59" s="54">
        <v>1</v>
      </c>
      <c r="O59" s="54">
        <v>3</v>
      </c>
      <c r="P59" s="54">
        <v>1</v>
      </c>
      <c r="Q59" s="54">
        <v>2</v>
      </c>
    </row>
    <row r="60" spans="1:17" ht="15.6" x14ac:dyDescent="0.3">
      <c r="A60" s="250" t="s">
        <v>153</v>
      </c>
      <c r="B60" s="251"/>
      <c r="C60" s="251"/>
      <c r="D60" s="251"/>
      <c r="E60" s="96"/>
      <c r="F60" s="245"/>
      <c r="G60" s="238" t="s">
        <v>154</v>
      </c>
      <c r="H60" s="239"/>
      <c r="I60" s="239"/>
      <c r="J60" s="239"/>
      <c r="K60" s="240"/>
      <c r="L60" s="54">
        <v>3</v>
      </c>
      <c r="M60" s="54">
        <v>4</v>
      </c>
      <c r="N60" s="54">
        <v>3</v>
      </c>
      <c r="O60" s="54">
        <v>5</v>
      </c>
      <c r="P60" s="54">
        <v>5</v>
      </c>
      <c r="Q60" s="54">
        <v>4</v>
      </c>
    </row>
    <row r="61" spans="1:17" ht="15.6" x14ac:dyDescent="0.3">
      <c r="A61" s="97" t="s">
        <v>155</v>
      </c>
      <c r="B61" s="98"/>
      <c r="C61" s="98"/>
      <c r="D61" s="98"/>
      <c r="E61" s="99"/>
      <c r="F61" s="246"/>
      <c r="G61" s="238" t="s">
        <v>156</v>
      </c>
      <c r="H61" s="239"/>
      <c r="I61" s="239"/>
      <c r="J61" s="239"/>
      <c r="K61" s="240"/>
      <c r="L61" s="54">
        <v>1</v>
      </c>
      <c r="M61" s="54">
        <v>1</v>
      </c>
      <c r="N61" s="54">
        <v>1</v>
      </c>
      <c r="O61" s="54">
        <v>1</v>
      </c>
      <c r="P61" s="54">
        <v>1</v>
      </c>
      <c r="Q61" s="54">
        <v>0</v>
      </c>
    </row>
    <row r="62" spans="1:17" ht="15.6" x14ac:dyDescent="0.3">
      <c r="A62" s="100"/>
      <c r="B62" s="101"/>
      <c r="C62" s="102"/>
      <c r="D62" s="101"/>
      <c r="E62" s="101"/>
      <c r="F62" s="101"/>
      <c r="G62" s="103"/>
      <c r="H62" s="103"/>
      <c r="I62" s="103"/>
      <c r="J62" s="103"/>
      <c r="K62" s="101"/>
      <c r="L62" s="101"/>
      <c r="M62" s="101"/>
      <c r="N62" s="101"/>
      <c r="O62" s="101"/>
      <c r="P62" s="101"/>
      <c r="Q62" s="101"/>
    </row>
    <row r="63" spans="1:17" ht="15.6" x14ac:dyDescent="0.3">
      <c r="A63" s="104" t="s">
        <v>341</v>
      </c>
      <c r="B63" s="103"/>
      <c r="C63" s="105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1:17" ht="15.6" x14ac:dyDescent="0.3">
      <c r="A64" s="100"/>
      <c r="B64" s="106" t="s">
        <v>157</v>
      </c>
      <c r="C64" s="107" t="e">
        <f>(H49+I49+144-#REF!)/(F49+144-#REF!)*100</f>
        <v>#REF!</v>
      </c>
      <c r="D64" s="101"/>
      <c r="E64" s="101"/>
      <c r="F64" s="101"/>
      <c r="G64" s="103"/>
      <c r="H64" s="103"/>
      <c r="I64" s="103"/>
      <c r="J64" s="103"/>
      <c r="K64" s="101"/>
      <c r="L64" s="101"/>
      <c r="M64" s="101"/>
      <c r="N64" s="101"/>
      <c r="O64" s="101"/>
      <c r="P64" s="101"/>
      <c r="Q64" s="101"/>
    </row>
    <row r="65" spans="1:17" ht="15.6" x14ac:dyDescent="0.3">
      <c r="A65" s="5"/>
      <c r="B65" s="6"/>
      <c r="C65" s="7"/>
      <c r="D65" s="6"/>
      <c r="E65" s="6"/>
      <c r="F65" s="6"/>
      <c r="G65" s="8"/>
      <c r="H65" s="8"/>
      <c r="I65" s="8"/>
      <c r="J65" s="8"/>
      <c r="K65" s="6"/>
      <c r="L65" s="6"/>
      <c r="M65" s="6"/>
      <c r="N65" s="6"/>
      <c r="O65" s="6"/>
      <c r="P65" s="6"/>
      <c r="Q65" s="6"/>
    </row>
    <row r="66" spans="1:17" ht="15.6" x14ac:dyDescent="0.3">
      <c r="A66" s="5"/>
      <c r="B66" s="6"/>
      <c r="C66" s="7"/>
      <c r="D66" s="6"/>
      <c r="E66" s="6"/>
      <c r="F66" s="6"/>
      <c r="G66" s="8"/>
      <c r="H66" s="8"/>
      <c r="I66" s="8"/>
      <c r="J66" s="8"/>
      <c r="K66" s="6"/>
      <c r="L66" s="6"/>
      <c r="M66" s="6"/>
      <c r="N66" s="6"/>
      <c r="O66" s="6"/>
      <c r="P66" s="6"/>
      <c r="Q66" s="6"/>
    </row>
  </sheetData>
  <mergeCells count="27">
    <mergeCell ref="G61:K61"/>
    <mergeCell ref="A55:E55"/>
    <mergeCell ref="F55:F61"/>
    <mergeCell ref="G55:K55"/>
    <mergeCell ref="A56:E59"/>
    <mergeCell ref="G56:K56"/>
    <mergeCell ref="G57:K57"/>
    <mergeCell ref="G58:K58"/>
    <mergeCell ref="G59:K59"/>
    <mergeCell ref="A60:D60"/>
    <mergeCell ref="G60:K60"/>
    <mergeCell ref="A1:Q1"/>
    <mergeCell ref="A2:A5"/>
    <mergeCell ref="B2:B5"/>
    <mergeCell ref="C2:C5"/>
    <mergeCell ref="D2:D5"/>
    <mergeCell ref="E2:K2"/>
    <mergeCell ref="L2:Q2"/>
    <mergeCell ref="E3:E5"/>
    <mergeCell ref="F3:K3"/>
    <mergeCell ref="L3:M3"/>
    <mergeCell ref="N3:O3"/>
    <mergeCell ref="P3:Q3"/>
    <mergeCell ref="F4:F5"/>
    <mergeCell ref="G4:I4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17" max="6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zoomScaleNormal="100" zoomScaleSheetLayoutView="100" workbookViewId="0">
      <selection activeCell="B24" sqref="B24"/>
    </sheetView>
  </sheetViews>
  <sheetFormatPr defaultRowHeight="14.4" x14ac:dyDescent="0.3"/>
  <cols>
    <col min="2" max="2" width="46.33203125" customWidth="1"/>
    <col min="3" max="3" width="105.33203125" customWidth="1"/>
  </cols>
  <sheetData>
    <row r="1" spans="1:3" ht="18" x14ac:dyDescent="0.35">
      <c r="A1" s="9"/>
      <c r="B1" s="9"/>
      <c r="C1" s="10" t="s">
        <v>158</v>
      </c>
    </row>
    <row r="2" spans="1:3" ht="18" x14ac:dyDescent="0.35">
      <c r="A2" s="11"/>
      <c r="B2" s="11"/>
      <c r="C2" s="12" t="s">
        <v>159</v>
      </c>
    </row>
    <row r="3" spans="1:3" ht="18" x14ac:dyDescent="0.35">
      <c r="A3" s="11"/>
      <c r="B3" s="11"/>
      <c r="C3" s="10" t="s">
        <v>160</v>
      </c>
    </row>
    <row r="4" spans="1:3" ht="18" x14ac:dyDescent="0.35">
      <c r="A4" s="9"/>
      <c r="B4" s="9"/>
      <c r="C4" s="13" t="s">
        <v>161</v>
      </c>
    </row>
    <row r="5" spans="1:3" ht="18" x14ac:dyDescent="0.35">
      <c r="A5" s="14"/>
      <c r="B5" s="14"/>
      <c r="C5" s="13" t="s">
        <v>162</v>
      </c>
    </row>
    <row r="6" spans="1:3" ht="15.6" x14ac:dyDescent="0.3">
      <c r="A6" s="9"/>
      <c r="B6" s="9"/>
    </row>
    <row r="7" spans="1:3" ht="22.8" x14ac:dyDescent="0.4">
      <c r="A7" s="255" t="s">
        <v>163</v>
      </c>
      <c r="B7" s="255"/>
      <c r="C7" s="255"/>
    </row>
    <row r="8" spans="1:3" ht="15.6" x14ac:dyDescent="0.3">
      <c r="A8" s="15"/>
      <c r="B8" s="15"/>
    </row>
    <row r="9" spans="1:3" ht="18" x14ac:dyDescent="0.35">
      <c r="A9" s="256" t="s">
        <v>164</v>
      </c>
      <c r="B9" s="256"/>
      <c r="C9" s="256"/>
    </row>
    <row r="10" spans="1:3" ht="18" x14ac:dyDescent="0.3">
      <c r="A10" s="252" t="s">
        <v>165</v>
      </c>
      <c r="B10" s="252"/>
      <c r="C10" s="252"/>
    </row>
    <row r="11" spans="1:3" ht="18" x14ac:dyDescent="0.3">
      <c r="A11" s="252" t="s">
        <v>166</v>
      </c>
      <c r="B11" s="252"/>
      <c r="C11" s="252"/>
    </row>
    <row r="12" spans="1:3" ht="18" x14ac:dyDescent="0.3">
      <c r="A12" s="252" t="s">
        <v>167</v>
      </c>
      <c r="B12" s="252"/>
      <c r="C12" s="252"/>
    </row>
    <row r="13" spans="1:3" ht="18" x14ac:dyDescent="0.3">
      <c r="A13" s="252" t="s">
        <v>168</v>
      </c>
      <c r="B13" s="252"/>
      <c r="C13" s="252"/>
    </row>
    <row r="14" spans="1:3" ht="18" x14ac:dyDescent="0.3">
      <c r="A14" s="252" t="s">
        <v>169</v>
      </c>
      <c r="B14" s="252"/>
      <c r="C14" s="252"/>
    </row>
    <row r="15" spans="1:3" ht="15.6" x14ac:dyDescent="0.3">
      <c r="A15" s="11"/>
      <c r="B15" s="11"/>
    </row>
    <row r="16" spans="1:3" ht="18" x14ac:dyDescent="0.35">
      <c r="A16" s="11"/>
      <c r="B16" s="16" t="s">
        <v>170</v>
      </c>
    </row>
    <row r="17" spans="2:3" ht="18" x14ac:dyDescent="0.35">
      <c r="B17" s="16" t="s">
        <v>171</v>
      </c>
    </row>
    <row r="18" spans="2:3" ht="18" x14ac:dyDescent="0.35">
      <c r="B18" s="253" t="s">
        <v>173</v>
      </c>
      <c r="C18" s="253"/>
    </row>
    <row r="19" spans="2:3" ht="18" x14ac:dyDescent="0.35">
      <c r="B19" s="253" t="s">
        <v>174</v>
      </c>
      <c r="C19" s="253"/>
    </row>
    <row r="20" spans="2:3" ht="18" x14ac:dyDescent="0.3">
      <c r="B20" s="254" t="s">
        <v>172</v>
      </c>
      <c r="C20" s="254"/>
    </row>
  </sheetData>
  <mergeCells count="10">
    <mergeCell ref="A14:C14"/>
    <mergeCell ref="B18:C18"/>
    <mergeCell ref="B19:C19"/>
    <mergeCell ref="B20:C20"/>
    <mergeCell ref="A7:C7"/>
    <mergeCell ref="A9:C9"/>
    <mergeCell ref="A10:C10"/>
    <mergeCell ref="A11:C11"/>
    <mergeCell ref="A12:C12"/>
    <mergeCell ref="A13:C13"/>
  </mergeCells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view="pageBreakPreview" zoomScaleNormal="100" zoomScaleSheetLayoutView="100" workbookViewId="0">
      <selection activeCell="L20" sqref="L20"/>
    </sheetView>
  </sheetViews>
  <sheetFormatPr defaultRowHeight="14.4" x14ac:dyDescent="0.3"/>
  <cols>
    <col min="1" max="1" width="4.44140625" customWidth="1"/>
    <col min="2" max="2" width="5.109375" customWidth="1"/>
    <col min="3" max="3" width="4.5546875" customWidth="1"/>
    <col min="4" max="4" width="4.6640625" customWidth="1"/>
    <col min="5" max="5" width="5" customWidth="1"/>
    <col min="6" max="6" width="5.33203125" customWidth="1"/>
    <col min="7" max="7" width="4.6640625" customWidth="1"/>
    <col min="8" max="8" width="5.33203125" customWidth="1"/>
    <col min="9" max="9" width="4.6640625" customWidth="1"/>
    <col min="10" max="10" width="5.33203125" customWidth="1"/>
    <col min="11" max="11" width="5" customWidth="1"/>
    <col min="12" max="12" width="4.6640625" customWidth="1"/>
    <col min="13" max="13" width="5" customWidth="1"/>
    <col min="14" max="14" width="4.6640625" customWidth="1"/>
    <col min="15" max="15" width="4.5546875" customWidth="1"/>
    <col min="16" max="16" width="6.33203125" customWidth="1"/>
    <col min="17" max="17" width="5.44140625" customWidth="1"/>
    <col min="18" max="20" width="4.33203125" customWidth="1"/>
    <col min="21" max="21" width="4.44140625" customWidth="1"/>
    <col min="22" max="22" width="4.109375" customWidth="1"/>
    <col min="23" max="23" width="4.33203125" customWidth="1"/>
    <col min="24" max="24" width="4" customWidth="1"/>
    <col min="25" max="25" width="4.33203125" customWidth="1"/>
    <col min="26" max="26" width="4.44140625" customWidth="1"/>
    <col min="27" max="27" width="4.109375" customWidth="1"/>
    <col min="28" max="28" width="3.6640625" customWidth="1"/>
    <col min="29" max="29" width="4.6640625" customWidth="1"/>
    <col min="30" max="30" width="3.6640625" customWidth="1"/>
    <col min="31" max="31" width="4.109375" customWidth="1"/>
    <col min="32" max="32" width="4.44140625" customWidth="1"/>
    <col min="33" max="33" width="4.109375" customWidth="1"/>
    <col min="34" max="35" width="3.88671875" customWidth="1"/>
    <col min="36" max="36" width="3.44140625" customWidth="1"/>
    <col min="37" max="37" width="4.33203125" customWidth="1"/>
    <col min="38" max="38" width="4" customWidth="1"/>
    <col min="39" max="39" width="4.33203125" customWidth="1"/>
    <col min="40" max="40" width="3.6640625" customWidth="1"/>
    <col min="41" max="42" width="3.88671875" customWidth="1"/>
    <col min="43" max="43" width="4.33203125" customWidth="1"/>
    <col min="44" max="44" width="3.6640625" customWidth="1"/>
    <col min="45" max="45" width="5.44140625" customWidth="1"/>
    <col min="46" max="46" width="3.6640625" customWidth="1"/>
  </cols>
  <sheetData>
    <row r="1" spans="1:46" ht="17.399999999999999" x14ac:dyDescent="0.3">
      <c r="A1" s="257" t="s">
        <v>175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</row>
    <row r="2" spans="1:46" x14ac:dyDescent="0.3">
      <c r="A2" s="258" t="s">
        <v>176</v>
      </c>
      <c r="B2" s="258"/>
      <c r="C2" s="258"/>
      <c r="D2" s="258"/>
      <c r="E2" s="259" t="s">
        <v>177</v>
      </c>
      <c r="F2" s="258" t="s">
        <v>178</v>
      </c>
      <c r="G2" s="258"/>
      <c r="H2" s="258"/>
      <c r="I2" s="259" t="s">
        <v>179</v>
      </c>
      <c r="J2" s="258" t="s">
        <v>180</v>
      </c>
      <c r="K2" s="258"/>
      <c r="L2" s="258"/>
      <c r="M2" s="258"/>
      <c r="N2" s="258" t="s">
        <v>181</v>
      </c>
      <c r="O2" s="258"/>
      <c r="P2" s="258"/>
      <c r="Q2" s="258"/>
      <c r="R2" s="259" t="s">
        <v>182</v>
      </c>
      <c r="S2" s="258" t="s">
        <v>183</v>
      </c>
      <c r="T2" s="258"/>
      <c r="U2" s="258"/>
      <c r="V2" s="259" t="s">
        <v>184</v>
      </c>
      <c r="W2" s="258" t="s">
        <v>185</v>
      </c>
      <c r="X2" s="258"/>
      <c r="Y2" s="258"/>
      <c r="Z2" s="259" t="s">
        <v>186</v>
      </c>
      <c r="AA2" s="258" t="s">
        <v>187</v>
      </c>
      <c r="AB2" s="258"/>
      <c r="AC2" s="258"/>
      <c r="AD2" s="258"/>
      <c r="AE2" s="259" t="s">
        <v>188</v>
      </c>
      <c r="AF2" s="258" t="s">
        <v>189</v>
      </c>
      <c r="AG2" s="258"/>
      <c r="AH2" s="258"/>
      <c r="AI2" s="259" t="s">
        <v>190</v>
      </c>
      <c r="AJ2" s="258" t="s">
        <v>191</v>
      </c>
      <c r="AK2" s="258"/>
      <c r="AL2" s="258"/>
      <c r="AM2" s="258"/>
      <c r="AN2" s="260" t="s">
        <v>192</v>
      </c>
      <c r="AO2" s="261"/>
      <c r="AP2" s="261"/>
      <c r="AQ2" s="261"/>
      <c r="AR2" s="261" t="s">
        <v>193</v>
      </c>
      <c r="AS2" s="262"/>
      <c r="AT2" s="259" t="s">
        <v>194</v>
      </c>
    </row>
    <row r="3" spans="1:46" ht="30.6" x14ac:dyDescent="0.3">
      <c r="A3" s="17" t="s">
        <v>195</v>
      </c>
      <c r="B3" s="17" t="s">
        <v>196</v>
      </c>
      <c r="C3" s="17" t="s">
        <v>197</v>
      </c>
      <c r="D3" s="17" t="s">
        <v>198</v>
      </c>
      <c r="E3" s="259"/>
      <c r="F3" s="17" t="s">
        <v>199</v>
      </c>
      <c r="G3" s="17" t="s">
        <v>200</v>
      </c>
      <c r="H3" s="17" t="s">
        <v>201</v>
      </c>
      <c r="I3" s="259"/>
      <c r="J3" s="17" t="s">
        <v>202</v>
      </c>
      <c r="K3" s="17" t="s">
        <v>203</v>
      </c>
      <c r="L3" s="17" t="s">
        <v>204</v>
      </c>
      <c r="M3" s="17" t="s">
        <v>205</v>
      </c>
      <c r="N3" s="17" t="s">
        <v>195</v>
      </c>
      <c r="O3" s="17" t="s">
        <v>196</v>
      </c>
      <c r="P3" s="17" t="s">
        <v>197</v>
      </c>
      <c r="Q3" s="17" t="s">
        <v>198</v>
      </c>
      <c r="R3" s="259"/>
      <c r="S3" s="17" t="s">
        <v>206</v>
      </c>
      <c r="T3" s="17" t="s">
        <v>207</v>
      </c>
      <c r="U3" s="17" t="s">
        <v>208</v>
      </c>
      <c r="V3" s="259"/>
      <c r="W3" s="17" t="s">
        <v>209</v>
      </c>
      <c r="X3" s="17" t="s">
        <v>210</v>
      </c>
      <c r="Y3" s="17" t="s">
        <v>211</v>
      </c>
      <c r="Z3" s="259"/>
      <c r="AA3" s="17" t="s">
        <v>209</v>
      </c>
      <c r="AB3" s="17" t="s">
        <v>210</v>
      </c>
      <c r="AC3" s="17" t="s">
        <v>211</v>
      </c>
      <c r="AD3" s="17" t="s">
        <v>212</v>
      </c>
      <c r="AE3" s="259"/>
      <c r="AF3" s="17" t="s">
        <v>199</v>
      </c>
      <c r="AG3" s="17" t="s">
        <v>200</v>
      </c>
      <c r="AH3" s="17" t="s">
        <v>201</v>
      </c>
      <c r="AI3" s="259"/>
      <c r="AJ3" s="17" t="s">
        <v>213</v>
      </c>
      <c r="AK3" s="17" t="s">
        <v>214</v>
      </c>
      <c r="AL3" s="17" t="s">
        <v>215</v>
      </c>
      <c r="AM3" s="17" t="s">
        <v>216</v>
      </c>
      <c r="AN3" s="17" t="s">
        <v>195</v>
      </c>
      <c r="AO3" s="17" t="s">
        <v>196</v>
      </c>
      <c r="AP3" s="17" t="s">
        <v>197</v>
      </c>
      <c r="AQ3" s="17" t="s">
        <v>198</v>
      </c>
      <c r="AR3" s="17"/>
      <c r="AS3" s="18"/>
      <c r="AT3" s="259"/>
    </row>
    <row r="4" spans="1:46" x14ac:dyDescent="0.3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15</v>
      </c>
      <c r="P4" s="19">
        <v>16</v>
      </c>
      <c r="Q4" s="19">
        <v>17</v>
      </c>
      <c r="R4" s="19">
        <v>18</v>
      </c>
      <c r="S4" s="19">
        <v>19</v>
      </c>
      <c r="T4" s="19">
        <v>20</v>
      </c>
      <c r="U4" s="19">
        <v>21</v>
      </c>
      <c r="V4" s="19">
        <v>22</v>
      </c>
      <c r="W4" s="19">
        <v>23</v>
      </c>
      <c r="X4" s="19">
        <v>24</v>
      </c>
      <c r="Y4" s="19">
        <v>25</v>
      </c>
      <c r="Z4" s="19">
        <v>26</v>
      </c>
      <c r="AA4" s="19">
        <v>27</v>
      </c>
      <c r="AB4" s="19">
        <v>28</v>
      </c>
      <c r="AC4" s="19">
        <v>29</v>
      </c>
      <c r="AD4" s="19">
        <v>30</v>
      </c>
      <c r="AE4" s="19">
        <v>31</v>
      </c>
      <c r="AF4" s="19">
        <v>32</v>
      </c>
      <c r="AG4" s="19">
        <v>33</v>
      </c>
      <c r="AH4" s="19">
        <v>34</v>
      </c>
      <c r="AI4" s="19">
        <v>35</v>
      </c>
      <c r="AJ4" s="19">
        <v>36</v>
      </c>
      <c r="AK4" s="19">
        <v>37</v>
      </c>
      <c r="AL4" s="19">
        <v>38</v>
      </c>
      <c r="AM4" s="19">
        <v>39</v>
      </c>
      <c r="AN4" s="19">
        <v>40</v>
      </c>
      <c r="AO4" s="19">
        <v>41</v>
      </c>
      <c r="AP4" s="19">
        <v>42</v>
      </c>
      <c r="AQ4" s="19">
        <v>43</v>
      </c>
      <c r="AR4" s="19">
        <v>44</v>
      </c>
      <c r="AS4" s="18" t="s">
        <v>217</v>
      </c>
      <c r="AT4" s="259"/>
    </row>
    <row r="5" spans="1:46" x14ac:dyDescent="0.3">
      <c r="A5" s="263" t="s">
        <v>218</v>
      </c>
      <c r="B5" s="263" t="s">
        <v>218</v>
      </c>
      <c r="C5" s="263" t="s">
        <v>218</v>
      </c>
      <c r="D5" s="263" t="s">
        <v>218</v>
      </c>
      <c r="E5" s="263" t="s">
        <v>218</v>
      </c>
      <c r="F5" s="263" t="s">
        <v>218</v>
      </c>
      <c r="G5" s="263" t="s">
        <v>218</v>
      </c>
      <c r="H5" s="263" t="s">
        <v>218</v>
      </c>
      <c r="I5" s="263" t="s">
        <v>218</v>
      </c>
      <c r="J5" s="263" t="s">
        <v>218</v>
      </c>
      <c r="K5" s="263" t="s">
        <v>218</v>
      </c>
      <c r="L5" s="263" t="s">
        <v>218</v>
      </c>
      <c r="M5" s="263" t="s">
        <v>218</v>
      </c>
      <c r="N5" s="263" t="s">
        <v>218</v>
      </c>
      <c r="O5" s="263" t="s">
        <v>218</v>
      </c>
      <c r="P5" s="263" t="s">
        <v>218</v>
      </c>
      <c r="Q5" s="265" t="s">
        <v>219</v>
      </c>
      <c r="R5" s="263" t="s">
        <v>220</v>
      </c>
      <c r="S5" s="263" t="s">
        <v>220</v>
      </c>
      <c r="T5" s="263" t="s">
        <v>218</v>
      </c>
      <c r="U5" s="263" t="s">
        <v>218</v>
      </c>
      <c r="V5" s="263" t="s">
        <v>218</v>
      </c>
      <c r="W5" s="263" t="s">
        <v>218</v>
      </c>
      <c r="X5" s="263" t="s">
        <v>218</v>
      </c>
      <c r="Y5" s="263" t="s">
        <v>218</v>
      </c>
      <c r="Z5" s="263" t="s">
        <v>218</v>
      </c>
      <c r="AA5" s="263" t="s">
        <v>218</v>
      </c>
      <c r="AB5" s="263" t="s">
        <v>218</v>
      </c>
      <c r="AC5" s="263" t="s">
        <v>218</v>
      </c>
      <c r="AD5" s="263" t="s">
        <v>218</v>
      </c>
      <c r="AE5" s="263" t="s">
        <v>218</v>
      </c>
      <c r="AF5" s="263" t="s">
        <v>218</v>
      </c>
      <c r="AG5" s="263" t="s">
        <v>218</v>
      </c>
      <c r="AH5" s="263" t="s">
        <v>218</v>
      </c>
      <c r="AI5" s="263" t="s">
        <v>218</v>
      </c>
      <c r="AJ5" s="263" t="s">
        <v>218</v>
      </c>
      <c r="AK5" s="263" t="s">
        <v>218</v>
      </c>
      <c r="AL5" s="263" t="s">
        <v>218</v>
      </c>
      <c r="AM5" s="263" t="s">
        <v>218</v>
      </c>
      <c r="AN5" s="263" t="s">
        <v>218</v>
      </c>
      <c r="AO5" s="263" t="s">
        <v>218</v>
      </c>
      <c r="AP5" s="263" t="s">
        <v>218</v>
      </c>
      <c r="AQ5" s="267" t="s">
        <v>219</v>
      </c>
      <c r="AR5" s="263" t="s">
        <v>220</v>
      </c>
      <c r="AS5" s="263" t="s">
        <v>220</v>
      </c>
      <c r="AT5" s="269">
        <v>1</v>
      </c>
    </row>
    <row r="6" spans="1:46" x14ac:dyDescent="0.3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6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8"/>
      <c r="AR6" s="264"/>
      <c r="AS6" s="264"/>
      <c r="AT6" s="269"/>
    </row>
    <row r="7" spans="1:46" x14ac:dyDescent="0.3">
      <c r="A7" s="263" t="s">
        <v>218</v>
      </c>
      <c r="B7" s="263" t="s">
        <v>218</v>
      </c>
      <c r="C7" s="263" t="s">
        <v>218</v>
      </c>
      <c r="D7" s="263" t="s">
        <v>218</v>
      </c>
      <c r="E7" s="263" t="s">
        <v>218</v>
      </c>
      <c r="F7" s="263" t="s">
        <v>218</v>
      </c>
      <c r="G7" s="263" t="s">
        <v>218</v>
      </c>
      <c r="H7" s="263" t="s">
        <v>218</v>
      </c>
      <c r="I7" s="263" t="s">
        <v>218</v>
      </c>
      <c r="J7" s="263" t="s">
        <v>218</v>
      </c>
      <c r="K7" s="263" t="s">
        <v>218</v>
      </c>
      <c r="L7" s="263" t="s">
        <v>218</v>
      </c>
      <c r="M7" s="263" t="s">
        <v>218</v>
      </c>
      <c r="N7" s="263" t="s">
        <v>218</v>
      </c>
      <c r="O7" s="263" t="s">
        <v>218</v>
      </c>
      <c r="P7" s="263" t="s">
        <v>221</v>
      </c>
      <c r="Q7" s="263" t="s">
        <v>221</v>
      </c>
      <c r="R7" s="263" t="s">
        <v>220</v>
      </c>
      <c r="S7" s="263" t="s">
        <v>220</v>
      </c>
      <c r="T7" s="263" t="s">
        <v>218</v>
      </c>
      <c r="U7" s="263" t="s">
        <v>218</v>
      </c>
      <c r="V7" s="263" t="s">
        <v>218</v>
      </c>
      <c r="W7" s="263" t="s">
        <v>218</v>
      </c>
      <c r="X7" s="263" t="s">
        <v>218</v>
      </c>
      <c r="Y7" s="263" t="s">
        <v>218</v>
      </c>
      <c r="Z7" s="263" t="s">
        <v>218</v>
      </c>
      <c r="AA7" s="263" t="s">
        <v>218</v>
      </c>
      <c r="AB7" s="263" t="s">
        <v>218</v>
      </c>
      <c r="AC7" s="263" t="s">
        <v>218</v>
      </c>
      <c r="AD7" s="263" t="s">
        <v>218</v>
      </c>
      <c r="AE7" s="263" t="s">
        <v>218</v>
      </c>
      <c r="AF7" s="263" t="s">
        <v>218</v>
      </c>
      <c r="AG7" s="263" t="s">
        <v>218</v>
      </c>
      <c r="AH7" s="263" t="s">
        <v>218</v>
      </c>
      <c r="AI7" s="263" t="s">
        <v>218</v>
      </c>
      <c r="AJ7" s="263" t="s">
        <v>218</v>
      </c>
      <c r="AK7" s="263" t="s">
        <v>218</v>
      </c>
      <c r="AL7" s="263" t="s">
        <v>218</v>
      </c>
      <c r="AM7" s="263" t="s">
        <v>218</v>
      </c>
      <c r="AN7" s="263" t="s">
        <v>218</v>
      </c>
      <c r="AO7" s="263" t="s">
        <v>221</v>
      </c>
      <c r="AP7" s="263" t="s">
        <v>221</v>
      </c>
      <c r="AQ7" s="267" t="s">
        <v>219</v>
      </c>
      <c r="AR7" s="263" t="s">
        <v>220</v>
      </c>
      <c r="AS7" s="263" t="s">
        <v>220</v>
      </c>
      <c r="AT7" s="269">
        <v>2</v>
      </c>
    </row>
    <row r="8" spans="1:46" x14ac:dyDescent="0.3">
      <c r="A8" s="264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8"/>
      <c r="AR8" s="264"/>
      <c r="AS8" s="264"/>
      <c r="AT8" s="269"/>
    </row>
    <row r="9" spans="1:46" x14ac:dyDescent="0.3">
      <c r="A9" s="263" t="s">
        <v>218</v>
      </c>
      <c r="B9" s="263" t="s">
        <v>218</v>
      </c>
      <c r="C9" s="263" t="s">
        <v>218</v>
      </c>
      <c r="D9" s="263" t="s">
        <v>218</v>
      </c>
      <c r="E9" s="263" t="s">
        <v>218</v>
      </c>
      <c r="F9" s="263" t="s">
        <v>218</v>
      </c>
      <c r="G9" s="263" t="s">
        <v>218</v>
      </c>
      <c r="H9" s="263" t="s">
        <v>218</v>
      </c>
      <c r="I9" s="263" t="s">
        <v>218</v>
      </c>
      <c r="J9" s="263" t="s">
        <v>218</v>
      </c>
      <c r="K9" s="263" t="s">
        <v>221</v>
      </c>
      <c r="L9" s="263" t="s">
        <v>221</v>
      </c>
      <c r="M9" s="263" t="s">
        <v>222</v>
      </c>
      <c r="N9" s="263" t="s">
        <v>222</v>
      </c>
      <c r="O9" s="263" t="s">
        <v>222</v>
      </c>
      <c r="P9" s="263" t="s">
        <v>222</v>
      </c>
      <c r="Q9" s="265" t="s">
        <v>219</v>
      </c>
      <c r="R9" s="263" t="s">
        <v>220</v>
      </c>
      <c r="S9" s="263" t="s">
        <v>220</v>
      </c>
      <c r="T9" s="263" t="s">
        <v>218</v>
      </c>
      <c r="U9" s="263" t="s">
        <v>218</v>
      </c>
      <c r="V9" s="263" t="s">
        <v>218</v>
      </c>
      <c r="W9" s="263" t="s">
        <v>218</v>
      </c>
      <c r="X9" s="263" t="s">
        <v>218</v>
      </c>
      <c r="Y9" s="263" t="s">
        <v>218</v>
      </c>
      <c r="Z9" s="263" t="s">
        <v>218</v>
      </c>
      <c r="AA9" s="263" t="s">
        <v>218</v>
      </c>
      <c r="AB9" s="263" t="s">
        <v>218</v>
      </c>
      <c r="AC9" s="263" t="s">
        <v>218</v>
      </c>
      <c r="AD9" s="263" t="s">
        <v>218</v>
      </c>
      <c r="AE9" s="263" t="s">
        <v>218</v>
      </c>
      <c r="AF9" s="263" t="s">
        <v>218</v>
      </c>
      <c r="AG9" s="263" t="s">
        <v>218</v>
      </c>
      <c r="AH9" s="263" t="s">
        <v>221</v>
      </c>
      <c r="AI9" s="263" t="s">
        <v>221</v>
      </c>
      <c r="AJ9" s="263" t="s">
        <v>221</v>
      </c>
      <c r="AK9" s="263" t="s">
        <v>221</v>
      </c>
      <c r="AL9" s="263" t="s">
        <v>221</v>
      </c>
      <c r="AM9" s="270" t="s">
        <v>222</v>
      </c>
      <c r="AN9" s="263" t="s">
        <v>222</v>
      </c>
      <c r="AO9" s="263" t="s">
        <v>222</v>
      </c>
      <c r="AP9" s="270" t="s">
        <v>223</v>
      </c>
      <c r="AQ9" s="270" t="s">
        <v>222</v>
      </c>
      <c r="AR9" s="267" t="s">
        <v>219</v>
      </c>
      <c r="AS9" s="263" t="s">
        <v>220</v>
      </c>
      <c r="AT9" s="269">
        <v>3</v>
      </c>
    </row>
    <row r="10" spans="1:46" x14ac:dyDescent="0.3">
      <c r="A10" s="264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6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71"/>
      <c r="AN10" s="264"/>
      <c r="AO10" s="264"/>
      <c r="AP10" s="271"/>
      <c r="AQ10" s="271"/>
      <c r="AR10" s="268"/>
      <c r="AS10" s="264"/>
      <c r="AT10" s="269">
        <v>2</v>
      </c>
    </row>
    <row r="11" spans="1:46" x14ac:dyDescent="0.3">
      <c r="A11" s="258" t="s">
        <v>218</v>
      </c>
      <c r="B11" s="258" t="s">
        <v>218</v>
      </c>
      <c r="C11" s="258" t="s">
        <v>218</v>
      </c>
      <c r="D11" s="258" t="s">
        <v>218</v>
      </c>
      <c r="E11" s="258" t="s">
        <v>218</v>
      </c>
      <c r="F11" s="258" t="s">
        <v>218</v>
      </c>
      <c r="G11" s="258" t="s">
        <v>218</v>
      </c>
      <c r="H11" s="258" t="s">
        <v>218</v>
      </c>
      <c r="I11" s="258" t="s">
        <v>218</v>
      </c>
      <c r="J11" s="258" t="s">
        <v>218</v>
      </c>
      <c r="K11" s="258" t="s">
        <v>218</v>
      </c>
      <c r="L11" s="270" t="s">
        <v>218</v>
      </c>
      <c r="M11" s="270" t="s">
        <v>222</v>
      </c>
      <c r="N11" s="270" t="s">
        <v>222</v>
      </c>
      <c r="O11" s="270" t="s">
        <v>222</v>
      </c>
      <c r="P11" s="270" t="s">
        <v>222</v>
      </c>
      <c r="Q11" s="267" t="s">
        <v>219</v>
      </c>
      <c r="R11" s="258" t="s">
        <v>220</v>
      </c>
      <c r="S11" s="258" t="s">
        <v>220</v>
      </c>
      <c r="T11" s="258" t="s">
        <v>218</v>
      </c>
      <c r="U11" s="258" t="s">
        <v>218</v>
      </c>
      <c r="V11" s="258" t="s">
        <v>218</v>
      </c>
      <c r="W11" s="258" t="s">
        <v>218</v>
      </c>
      <c r="X11" s="258" t="s">
        <v>218</v>
      </c>
      <c r="Y11" s="258" t="s">
        <v>218</v>
      </c>
      <c r="Z11" s="258" t="s">
        <v>218</v>
      </c>
      <c r="AA11" s="258" t="s">
        <v>218</v>
      </c>
      <c r="AB11" s="258" t="s">
        <v>218</v>
      </c>
      <c r="AC11" s="258" t="s">
        <v>218</v>
      </c>
      <c r="AD11" s="258" t="s">
        <v>218</v>
      </c>
      <c r="AE11" s="258" t="s">
        <v>218</v>
      </c>
      <c r="AF11" s="263" t="s">
        <v>222</v>
      </c>
      <c r="AG11" s="267" t="s">
        <v>219</v>
      </c>
      <c r="AH11" s="265" t="s">
        <v>224</v>
      </c>
      <c r="AI11" s="265" t="s">
        <v>224</v>
      </c>
      <c r="AJ11" s="265" t="s">
        <v>224</v>
      </c>
      <c r="AK11" s="265" t="s">
        <v>224</v>
      </c>
      <c r="AL11" s="272" t="s">
        <v>225</v>
      </c>
      <c r="AM11" s="272" t="s">
        <v>225</v>
      </c>
      <c r="AN11" s="272" t="s">
        <v>225</v>
      </c>
      <c r="AO11" s="272" t="s">
        <v>225</v>
      </c>
      <c r="AP11" s="272" t="s">
        <v>225</v>
      </c>
      <c r="AQ11" s="272" t="s">
        <v>225</v>
      </c>
      <c r="AR11" s="272" t="s">
        <v>226</v>
      </c>
      <c r="AS11" s="273" t="s">
        <v>226</v>
      </c>
      <c r="AT11" s="269">
        <v>4</v>
      </c>
    </row>
    <row r="12" spans="1:46" x14ac:dyDescent="0.3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71"/>
      <c r="M12" s="271"/>
      <c r="N12" s="271"/>
      <c r="O12" s="271"/>
      <c r="P12" s="271"/>
      <c r="Q12" s="26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64"/>
      <c r="AG12" s="268"/>
      <c r="AH12" s="266"/>
      <c r="AI12" s="266"/>
      <c r="AJ12" s="266"/>
      <c r="AK12" s="266"/>
      <c r="AL12" s="272"/>
      <c r="AM12" s="272"/>
      <c r="AN12" s="272"/>
      <c r="AO12" s="272"/>
      <c r="AP12" s="272"/>
      <c r="AQ12" s="272"/>
      <c r="AR12" s="272"/>
      <c r="AS12" s="273"/>
      <c r="AT12" s="269"/>
    </row>
    <row r="13" spans="1:46" x14ac:dyDescent="0.3">
      <c r="A13" s="274" t="s">
        <v>227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</row>
  </sheetData>
  <mergeCells count="205">
    <mergeCell ref="AQ11:AQ12"/>
    <mergeCell ref="AR11:AR12"/>
    <mergeCell ref="AS11:AS12"/>
    <mergeCell ref="AT11:AT12"/>
    <mergeCell ref="A13:AT13"/>
    <mergeCell ref="AK11:AK12"/>
    <mergeCell ref="AL11:AL12"/>
    <mergeCell ref="AM11:AM12"/>
    <mergeCell ref="AN11:AN12"/>
    <mergeCell ref="AO11:AO12"/>
    <mergeCell ref="AP11:AP12"/>
    <mergeCell ref="AE11:AE12"/>
    <mergeCell ref="AF11:AF12"/>
    <mergeCell ref="AG11:AG12"/>
    <mergeCell ref="AH11:AH12"/>
    <mergeCell ref="AI11:AI12"/>
    <mergeCell ref="AJ11:AJ12"/>
    <mergeCell ref="Y11:Y12"/>
    <mergeCell ref="Z11:Z12"/>
    <mergeCell ref="AA11:AA12"/>
    <mergeCell ref="AB11:AB12"/>
    <mergeCell ref="AC11:AC12"/>
    <mergeCell ref="AD11:AD12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AQ9:AQ10"/>
    <mergeCell ref="AR9:AR10"/>
    <mergeCell ref="AS9:AS10"/>
    <mergeCell ref="AD9:AD10"/>
    <mergeCell ref="S9:S10"/>
    <mergeCell ref="T9:T10"/>
    <mergeCell ref="U9:U10"/>
    <mergeCell ref="V9:V10"/>
    <mergeCell ref="W9:W10"/>
    <mergeCell ref="X9:X10"/>
    <mergeCell ref="M9:M10"/>
    <mergeCell ref="N9:N10"/>
    <mergeCell ref="O9:O10"/>
    <mergeCell ref="P9:P10"/>
    <mergeCell ref="Q9:Q10"/>
    <mergeCell ref="R9:R10"/>
    <mergeCell ref="G9:G10"/>
    <mergeCell ref="H9:H10"/>
    <mergeCell ref="AT9:AT10"/>
    <mergeCell ref="A11:A12"/>
    <mergeCell ref="B11:B12"/>
    <mergeCell ref="C11:C12"/>
    <mergeCell ref="D11:D12"/>
    <mergeCell ref="E11:E12"/>
    <mergeCell ref="F11:F12"/>
    <mergeCell ref="AK9:AK10"/>
    <mergeCell ref="AL9:AL10"/>
    <mergeCell ref="AM9:AM10"/>
    <mergeCell ref="AN9:AN10"/>
    <mergeCell ref="AO9:AO10"/>
    <mergeCell ref="AP9:AP10"/>
    <mergeCell ref="AE9:AE10"/>
    <mergeCell ref="AF9:AF10"/>
    <mergeCell ref="AG9:AG10"/>
    <mergeCell ref="AH9:AH10"/>
    <mergeCell ref="AI9:AI10"/>
    <mergeCell ref="AJ9:AJ10"/>
    <mergeCell ref="Y9:Y10"/>
    <mergeCell ref="Z9:Z10"/>
    <mergeCell ref="AA9:AA10"/>
    <mergeCell ref="AB9:AB10"/>
    <mergeCell ref="AC9:AC10"/>
    <mergeCell ref="I9:I10"/>
    <mergeCell ref="J9:J10"/>
    <mergeCell ref="K9:K10"/>
    <mergeCell ref="L9:L10"/>
    <mergeCell ref="AQ7:AQ8"/>
    <mergeCell ref="AR7:AR8"/>
    <mergeCell ref="AS7:AS8"/>
    <mergeCell ref="AT7:AT8"/>
    <mergeCell ref="A9:A10"/>
    <mergeCell ref="B9:B10"/>
    <mergeCell ref="C9:C10"/>
    <mergeCell ref="D9:D10"/>
    <mergeCell ref="E9:E10"/>
    <mergeCell ref="F9:F10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S5:AS6"/>
    <mergeCell ref="AT5:AT6"/>
    <mergeCell ref="A7:A8"/>
    <mergeCell ref="B7:B8"/>
    <mergeCell ref="C7:C8"/>
    <mergeCell ref="D7:D8"/>
    <mergeCell ref="E7:E8"/>
    <mergeCell ref="F7:F8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Y5:Y6"/>
    <mergeCell ref="Z5:Z6"/>
    <mergeCell ref="M7:M8"/>
    <mergeCell ref="N7:N8"/>
    <mergeCell ref="AD5:AD6"/>
    <mergeCell ref="S5:S6"/>
    <mergeCell ref="T5:T6"/>
    <mergeCell ref="U5:U6"/>
    <mergeCell ref="V5:V6"/>
    <mergeCell ref="W5:W6"/>
    <mergeCell ref="X5:X6"/>
    <mergeCell ref="AQ5:AQ6"/>
    <mergeCell ref="AR5:AR6"/>
    <mergeCell ref="A5:A6"/>
    <mergeCell ref="B5:B6"/>
    <mergeCell ref="C5:C6"/>
    <mergeCell ref="D5:D6"/>
    <mergeCell ref="E5:E6"/>
    <mergeCell ref="F5:F6"/>
    <mergeCell ref="W2:Y2"/>
    <mergeCell ref="Z2:Z3"/>
    <mergeCell ref="AA2:AD2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A5:AA6"/>
    <mergeCell ref="AB5:AB6"/>
    <mergeCell ref="AC5:AC6"/>
    <mergeCell ref="A1:AT1"/>
    <mergeCell ref="A2:D2"/>
    <mergeCell ref="E2:E3"/>
    <mergeCell ref="F2:H2"/>
    <mergeCell ref="I2:I3"/>
    <mergeCell ref="J2:M2"/>
    <mergeCell ref="N2:Q2"/>
    <mergeCell ref="R2:R3"/>
    <mergeCell ref="S2:U2"/>
    <mergeCell ref="V2:V3"/>
    <mergeCell ref="AJ2:AM2"/>
    <mergeCell ref="AN2:AQ2"/>
    <mergeCell ref="AR2:AS2"/>
    <mergeCell ref="AT2:AT4"/>
    <mergeCell ref="AE2:AE3"/>
    <mergeCell ref="AF2:AH2"/>
    <mergeCell ref="AI2:AI3"/>
  </mergeCells>
  <pageMargins left="0.7" right="0.7" top="0.75" bottom="0.75" header="0.3" footer="0.3"/>
  <pageSetup paperSize="9" scale="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Normal="100" zoomScaleSheetLayoutView="100" workbookViewId="0">
      <selection activeCell="E22" sqref="E22"/>
    </sheetView>
  </sheetViews>
  <sheetFormatPr defaultRowHeight="14.4" x14ac:dyDescent="0.3"/>
  <sheetData>
    <row r="1" spans="1:9" ht="17.399999999999999" x14ac:dyDescent="0.3">
      <c r="A1" s="276" t="s">
        <v>228</v>
      </c>
      <c r="B1" s="276"/>
      <c r="C1" s="276"/>
      <c r="D1" s="276"/>
      <c r="E1" s="276"/>
      <c r="F1" s="276"/>
      <c r="G1" s="276"/>
      <c r="H1" s="276"/>
      <c r="I1" s="276"/>
    </row>
    <row r="2" spans="1:9" ht="15.6" x14ac:dyDescent="0.3">
      <c r="A2" s="277" t="s">
        <v>229</v>
      </c>
      <c r="B2" s="277" t="s">
        <v>230</v>
      </c>
      <c r="C2" s="277" t="s">
        <v>95</v>
      </c>
      <c r="D2" s="277" t="s">
        <v>108</v>
      </c>
      <c r="E2" s="277"/>
      <c r="F2" s="277" t="s">
        <v>136</v>
      </c>
      <c r="G2" s="277" t="s">
        <v>139</v>
      </c>
      <c r="H2" s="277" t="s">
        <v>231</v>
      </c>
      <c r="I2" s="277" t="s">
        <v>232</v>
      </c>
    </row>
    <row r="3" spans="1:9" ht="78" x14ac:dyDescent="0.3">
      <c r="A3" s="277"/>
      <c r="B3" s="277"/>
      <c r="C3" s="277"/>
      <c r="D3" s="20" t="s">
        <v>233</v>
      </c>
      <c r="E3" s="20" t="s">
        <v>234</v>
      </c>
      <c r="F3" s="277"/>
      <c r="G3" s="277"/>
      <c r="H3" s="277"/>
      <c r="I3" s="277"/>
    </row>
    <row r="4" spans="1:9" ht="15.6" x14ac:dyDescent="0.3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</row>
    <row r="5" spans="1:9" ht="15.6" x14ac:dyDescent="0.3">
      <c r="A5" s="1" t="s">
        <v>8</v>
      </c>
      <c r="B5" s="21">
        <v>36</v>
      </c>
      <c r="C5" s="21">
        <v>4</v>
      </c>
      <c r="D5" s="21">
        <v>0</v>
      </c>
      <c r="E5" s="21">
        <v>0</v>
      </c>
      <c r="F5" s="21">
        <v>1</v>
      </c>
      <c r="G5" s="21">
        <v>0</v>
      </c>
      <c r="H5" s="21">
        <v>11</v>
      </c>
      <c r="I5" s="21">
        <f>SUM(B5:H5)</f>
        <v>52</v>
      </c>
    </row>
    <row r="6" spans="1:9" ht="15.6" x14ac:dyDescent="0.3">
      <c r="A6" s="1" t="s">
        <v>9</v>
      </c>
      <c r="B6" s="21">
        <v>24</v>
      </c>
      <c r="C6" s="21">
        <v>7</v>
      </c>
      <c r="D6" s="21">
        <v>9</v>
      </c>
      <c r="E6" s="21">
        <v>0</v>
      </c>
      <c r="F6" s="21">
        <v>2</v>
      </c>
      <c r="G6" s="21">
        <v>0</v>
      </c>
      <c r="H6" s="21">
        <v>10</v>
      </c>
      <c r="I6" s="21">
        <f>SUM(B6:H6)</f>
        <v>52</v>
      </c>
    </row>
    <row r="7" spans="1:9" ht="15.6" x14ac:dyDescent="0.3">
      <c r="A7" s="1" t="s">
        <v>10</v>
      </c>
      <c r="B7" s="21">
        <v>24</v>
      </c>
      <c r="C7" s="21">
        <v>0</v>
      </c>
      <c r="D7" s="21">
        <v>5</v>
      </c>
      <c r="E7" s="21">
        <v>4</v>
      </c>
      <c r="F7" s="21">
        <v>2</v>
      </c>
      <c r="G7" s="21">
        <v>6</v>
      </c>
      <c r="H7" s="21">
        <v>2</v>
      </c>
      <c r="I7" s="21">
        <f>SUM(B7:H7)</f>
        <v>43</v>
      </c>
    </row>
    <row r="8" spans="1:9" ht="15.6" x14ac:dyDescent="0.3">
      <c r="A8" s="22" t="s">
        <v>129</v>
      </c>
      <c r="B8" s="23">
        <f t="shared" ref="B8:I8" si="0">SUM(B5:B7)</f>
        <v>84</v>
      </c>
      <c r="C8" s="23">
        <f t="shared" si="0"/>
        <v>11</v>
      </c>
      <c r="D8" s="23">
        <f t="shared" si="0"/>
        <v>14</v>
      </c>
      <c r="E8" s="23">
        <f t="shared" si="0"/>
        <v>4</v>
      </c>
      <c r="F8" s="23">
        <f t="shared" si="0"/>
        <v>5</v>
      </c>
      <c r="G8" s="23">
        <f t="shared" si="0"/>
        <v>6</v>
      </c>
      <c r="H8" s="23">
        <f t="shared" si="0"/>
        <v>23</v>
      </c>
      <c r="I8" s="23">
        <f t="shared" si="0"/>
        <v>147</v>
      </c>
    </row>
    <row r="9" spans="1:9" ht="15.6" x14ac:dyDescent="0.3">
      <c r="A9" s="24" t="s">
        <v>235</v>
      </c>
      <c r="B9" s="24">
        <v>98</v>
      </c>
      <c r="C9" s="275">
        <v>10</v>
      </c>
      <c r="D9" s="275"/>
      <c r="E9" s="24">
        <v>4</v>
      </c>
      <c r="F9" s="24">
        <v>5</v>
      </c>
      <c r="G9" s="24">
        <v>6</v>
      </c>
      <c r="H9" s="24">
        <v>24</v>
      </c>
      <c r="I9" s="24">
        <v>147</v>
      </c>
    </row>
  </sheetData>
  <mergeCells count="10">
    <mergeCell ref="C9:D9"/>
    <mergeCell ref="A1:I1"/>
    <mergeCell ref="A2:A3"/>
    <mergeCell ref="B2:B3"/>
    <mergeCell ref="C2:C3"/>
    <mergeCell ref="D2:E2"/>
    <mergeCell ref="F2:F3"/>
    <mergeCell ref="G2:G3"/>
    <mergeCell ref="H2:H3"/>
    <mergeCell ref="I2:I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view="pageBreakPreview" topLeftCell="A112" zoomScaleNormal="100" zoomScaleSheetLayoutView="100" workbookViewId="0">
      <selection activeCell="C65" sqref="C65"/>
    </sheetView>
  </sheetViews>
  <sheetFormatPr defaultRowHeight="14.4" x14ac:dyDescent="0.3"/>
  <cols>
    <col min="1" max="1" width="12.44140625" customWidth="1"/>
    <col min="2" max="2" width="18.6640625" customWidth="1"/>
    <col min="3" max="3" width="16.33203125" customWidth="1"/>
    <col min="5" max="5" width="15.6640625" customWidth="1"/>
  </cols>
  <sheetData>
    <row r="1" spans="1:5" ht="18" customHeight="1" x14ac:dyDescent="0.3">
      <c r="A1" s="279" t="s">
        <v>247</v>
      </c>
      <c r="B1" s="279"/>
      <c r="C1" s="279"/>
      <c r="D1" s="279"/>
      <c r="E1" s="279"/>
    </row>
    <row r="2" spans="1:5" ht="17.399999999999999" customHeight="1" x14ac:dyDescent="0.3">
      <c r="A2" s="30" t="s">
        <v>248</v>
      </c>
      <c r="B2" s="281" t="s">
        <v>249</v>
      </c>
      <c r="C2" s="281"/>
      <c r="D2" s="281"/>
      <c r="E2" s="281"/>
    </row>
    <row r="3" spans="1:5" ht="18" x14ac:dyDescent="0.3">
      <c r="A3" s="29"/>
      <c r="B3" s="281" t="s">
        <v>250</v>
      </c>
      <c r="C3" s="281"/>
      <c r="D3" s="281"/>
      <c r="E3" s="281"/>
    </row>
    <row r="4" spans="1:5" ht="22.2" customHeight="1" x14ac:dyDescent="0.3">
      <c r="A4" s="29" t="s">
        <v>251</v>
      </c>
      <c r="B4" s="278" t="s">
        <v>252</v>
      </c>
      <c r="C4" s="278"/>
      <c r="D4" s="278"/>
      <c r="E4" s="278"/>
    </row>
    <row r="5" spans="1:5" ht="18" x14ac:dyDescent="0.3">
      <c r="A5" s="29" t="s">
        <v>253</v>
      </c>
      <c r="B5" s="278" t="s">
        <v>254</v>
      </c>
      <c r="C5" s="278"/>
      <c r="D5" s="278"/>
      <c r="E5" s="278"/>
    </row>
    <row r="6" spans="1:5" ht="18" x14ac:dyDescent="0.3">
      <c r="A6" s="29" t="s">
        <v>255</v>
      </c>
      <c r="B6" s="278" t="s">
        <v>256</v>
      </c>
      <c r="C6" s="278"/>
      <c r="D6" s="278"/>
      <c r="E6" s="278"/>
    </row>
    <row r="7" spans="1:5" ht="19.95" customHeight="1" x14ac:dyDescent="0.3">
      <c r="A7" s="29" t="s">
        <v>257</v>
      </c>
      <c r="B7" s="278" t="s">
        <v>258</v>
      </c>
      <c r="C7" s="278"/>
      <c r="D7" s="278"/>
      <c r="E7" s="278"/>
    </row>
    <row r="8" spans="1:5" ht="18" x14ac:dyDescent="0.3">
      <c r="A8" s="29" t="s">
        <v>259</v>
      </c>
      <c r="B8" s="278" t="s">
        <v>260</v>
      </c>
      <c r="C8" s="278"/>
      <c r="D8" s="278"/>
      <c r="E8" s="278"/>
    </row>
    <row r="9" spans="1:5" ht="22.95" customHeight="1" x14ac:dyDescent="0.3">
      <c r="A9" s="29" t="s">
        <v>261</v>
      </c>
      <c r="B9" s="278" t="s">
        <v>262</v>
      </c>
      <c r="C9" s="278"/>
      <c r="D9" s="278"/>
      <c r="E9" s="278"/>
    </row>
    <row r="10" spans="1:5" ht="18" x14ac:dyDescent="0.3">
      <c r="A10" s="29" t="s">
        <v>263</v>
      </c>
      <c r="B10" s="278" t="s">
        <v>264</v>
      </c>
      <c r="C10" s="278"/>
      <c r="D10" s="278"/>
      <c r="E10" s="278"/>
    </row>
    <row r="11" spans="1:5" ht="15.6" customHeight="1" x14ac:dyDescent="0.3">
      <c r="A11" s="29" t="s">
        <v>265</v>
      </c>
      <c r="B11" s="278" t="s">
        <v>266</v>
      </c>
      <c r="C11" s="278"/>
      <c r="D11" s="278"/>
      <c r="E11" s="278"/>
    </row>
    <row r="12" spans="1:5" ht="18" x14ac:dyDescent="0.3">
      <c r="A12" s="29" t="s">
        <v>267</v>
      </c>
      <c r="B12" s="278" t="s">
        <v>268</v>
      </c>
      <c r="C12" s="278"/>
      <c r="D12" s="278"/>
      <c r="E12" s="278"/>
    </row>
    <row r="13" spans="1:5" ht="18" x14ac:dyDescent="0.3">
      <c r="A13" s="29" t="s">
        <v>269</v>
      </c>
      <c r="B13" s="278" t="s">
        <v>270</v>
      </c>
      <c r="C13" s="278"/>
      <c r="D13" s="278"/>
      <c r="E13" s="278"/>
    </row>
    <row r="14" spans="1:5" ht="18" x14ac:dyDescent="0.3">
      <c r="A14" s="29" t="s">
        <v>271</v>
      </c>
      <c r="B14" s="278" t="s">
        <v>272</v>
      </c>
      <c r="C14" s="278"/>
      <c r="D14" s="278"/>
      <c r="E14" s="278"/>
    </row>
    <row r="15" spans="1:5" ht="40.950000000000003" customHeight="1" x14ac:dyDescent="0.3">
      <c r="A15" s="29" t="s">
        <v>273</v>
      </c>
      <c r="B15" s="278" t="s">
        <v>274</v>
      </c>
      <c r="C15" s="278"/>
      <c r="D15" s="278"/>
      <c r="E15" s="278"/>
    </row>
    <row r="16" spans="1:5" ht="18" x14ac:dyDescent="0.3">
      <c r="A16" s="29" t="s">
        <v>275</v>
      </c>
      <c r="B16" s="278" t="s">
        <v>276</v>
      </c>
      <c r="C16" s="278"/>
      <c r="D16" s="278"/>
      <c r="E16" s="278"/>
    </row>
    <row r="17" spans="1:5" ht="18" x14ac:dyDescent="0.3">
      <c r="A17" s="29" t="s">
        <v>277</v>
      </c>
      <c r="B17" s="278" t="s">
        <v>278</v>
      </c>
      <c r="C17" s="278"/>
      <c r="D17" s="278"/>
      <c r="E17" s="278"/>
    </row>
    <row r="18" spans="1:5" ht="15.6" customHeight="1" x14ac:dyDescent="0.3">
      <c r="A18" s="29" t="s">
        <v>279</v>
      </c>
      <c r="B18" s="278" t="s">
        <v>280</v>
      </c>
      <c r="C18" s="278"/>
      <c r="D18" s="278"/>
      <c r="E18" s="278"/>
    </row>
    <row r="19" spans="1:5" ht="18" x14ac:dyDescent="0.3">
      <c r="A19" s="29" t="s">
        <v>281</v>
      </c>
      <c r="B19" s="278" t="s">
        <v>282</v>
      </c>
      <c r="C19" s="278"/>
      <c r="D19" s="278"/>
      <c r="E19" s="278"/>
    </row>
    <row r="20" spans="1:5" ht="18" x14ac:dyDescent="0.3">
      <c r="A20" s="29" t="s">
        <v>283</v>
      </c>
      <c r="B20" s="278" t="s">
        <v>284</v>
      </c>
      <c r="C20" s="278"/>
      <c r="D20" s="278"/>
      <c r="E20" s="278"/>
    </row>
    <row r="21" spans="1:5" ht="19.2" customHeight="1" x14ac:dyDescent="0.3">
      <c r="A21" s="29"/>
      <c r="B21" s="281" t="s">
        <v>285</v>
      </c>
      <c r="C21" s="281"/>
      <c r="D21" s="281"/>
      <c r="E21" s="281"/>
    </row>
    <row r="22" spans="1:5" ht="18" x14ac:dyDescent="0.3">
      <c r="A22" s="29" t="s">
        <v>251</v>
      </c>
      <c r="B22" s="278" t="s">
        <v>286</v>
      </c>
      <c r="C22" s="278"/>
      <c r="D22" s="278"/>
      <c r="E22" s="278"/>
    </row>
    <row r="23" spans="1:5" ht="22.95" customHeight="1" x14ac:dyDescent="0.3">
      <c r="A23" s="29" t="s">
        <v>287</v>
      </c>
      <c r="B23" s="278" t="s">
        <v>288</v>
      </c>
      <c r="C23" s="278"/>
      <c r="D23" s="278"/>
      <c r="E23" s="278"/>
    </row>
    <row r="24" spans="1:5" ht="18" x14ac:dyDescent="0.3">
      <c r="A24" s="29" t="s">
        <v>289</v>
      </c>
      <c r="B24" s="278" t="s">
        <v>290</v>
      </c>
      <c r="C24" s="278"/>
      <c r="D24" s="278"/>
      <c r="E24" s="278"/>
    </row>
    <row r="25" spans="1:5" ht="21" customHeight="1" x14ac:dyDescent="0.3">
      <c r="A25" s="29"/>
      <c r="B25" s="281" t="s">
        <v>291</v>
      </c>
      <c r="C25" s="281"/>
      <c r="D25" s="281"/>
      <c r="E25" s="281"/>
    </row>
    <row r="26" spans="1:5" ht="18" x14ac:dyDescent="0.3">
      <c r="A26" s="29" t="s">
        <v>251</v>
      </c>
      <c r="B26" s="278" t="s">
        <v>292</v>
      </c>
      <c r="C26" s="278"/>
      <c r="D26" s="278"/>
      <c r="E26" s="278"/>
    </row>
    <row r="27" spans="1:5" ht="40.200000000000003" customHeight="1" x14ac:dyDescent="0.3">
      <c r="A27" s="29" t="s">
        <v>287</v>
      </c>
      <c r="B27" s="278" t="s">
        <v>293</v>
      </c>
      <c r="C27" s="278"/>
      <c r="D27" s="278"/>
      <c r="E27" s="278"/>
    </row>
    <row r="28" spans="1:5" ht="18" x14ac:dyDescent="0.3">
      <c r="A28" s="29" t="s">
        <v>255</v>
      </c>
      <c r="B28" s="278" t="s">
        <v>294</v>
      </c>
      <c r="C28" s="278"/>
      <c r="D28" s="278"/>
      <c r="E28" s="278"/>
    </row>
    <row r="29" spans="1:5" ht="18" x14ac:dyDescent="0.3">
      <c r="A29" s="29"/>
      <c r="B29" s="281" t="s">
        <v>295</v>
      </c>
      <c r="C29" s="281"/>
      <c r="D29" s="281"/>
      <c r="E29" s="281"/>
    </row>
    <row r="30" spans="1:5" ht="18" customHeight="1" x14ac:dyDescent="0.3">
      <c r="A30" s="29" t="s">
        <v>251</v>
      </c>
      <c r="B30" s="278" t="s">
        <v>296</v>
      </c>
      <c r="C30" s="278"/>
      <c r="D30" s="278"/>
      <c r="E30" s="278"/>
    </row>
    <row r="31" spans="1:5" ht="18" customHeight="1" x14ac:dyDescent="0.3">
      <c r="A31" s="29" t="s">
        <v>287</v>
      </c>
      <c r="B31" s="278" t="s">
        <v>297</v>
      </c>
      <c r="C31" s="278"/>
      <c r="D31" s="278"/>
      <c r="E31" s="278"/>
    </row>
    <row r="32" spans="1:5" ht="18" customHeight="1" x14ac:dyDescent="0.3">
      <c r="A32" s="31"/>
      <c r="B32" s="31"/>
      <c r="C32" s="31"/>
      <c r="D32" s="31"/>
      <c r="E32" s="31"/>
    </row>
    <row r="33" spans="1:5" ht="18" customHeight="1" x14ac:dyDescent="0.3">
      <c r="A33" s="280" t="s">
        <v>298</v>
      </c>
      <c r="B33" s="280"/>
      <c r="C33" s="280"/>
      <c r="D33" s="280"/>
      <c r="E33" s="280"/>
    </row>
    <row r="34" spans="1:5" ht="18" x14ac:dyDescent="0.3">
      <c r="A34" s="254" t="s">
        <v>299</v>
      </c>
      <c r="B34" s="254"/>
      <c r="C34" s="254"/>
      <c r="D34" s="254"/>
      <c r="E34" s="254"/>
    </row>
    <row r="35" spans="1:5" ht="18" x14ac:dyDescent="0.3">
      <c r="A35" s="254" t="s">
        <v>300</v>
      </c>
      <c r="B35" s="254"/>
      <c r="C35" s="254"/>
      <c r="D35" s="254"/>
      <c r="E35" s="254"/>
    </row>
    <row r="36" spans="1:5" ht="18" x14ac:dyDescent="0.3">
      <c r="A36" s="254" t="s">
        <v>301</v>
      </c>
      <c r="B36" s="254"/>
      <c r="C36" s="254"/>
      <c r="D36" s="254"/>
      <c r="E36" s="254"/>
    </row>
    <row r="37" spans="1:5" ht="18" x14ac:dyDescent="0.3">
      <c r="A37" s="254" t="s">
        <v>302</v>
      </c>
      <c r="B37" s="254"/>
      <c r="C37" s="254"/>
      <c r="D37" s="254"/>
      <c r="E37" s="254"/>
    </row>
    <row r="38" spans="1:5" ht="18" x14ac:dyDescent="0.3">
      <c r="A38" s="254" t="s">
        <v>303</v>
      </c>
      <c r="B38" s="254"/>
      <c r="C38" s="254"/>
      <c r="D38" s="254"/>
      <c r="E38" s="254"/>
    </row>
    <row r="39" spans="1:5" ht="18" x14ac:dyDescent="0.3">
      <c r="A39" s="254" t="s">
        <v>304</v>
      </c>
      <c r="B39" s="254"/>
      <c r="C39" s="254"/>
      <c r="D39" s="254"/>
      <c r="E39" s="254"/>
    </row>
    <row r="40" spans="1:5" ht="18" x14ac:dyDescent="0.3">
      <c r="A40" s="282" t="s">
        <v>305</v>
      </c>
      <c r="B40" s="282"/>
      <c r="C40" s="282"/>
      <c r="D40" s="282"/>
      <c r="E40" s="282"/>
    </row>
    <row r="41" spans="1:5" ht="18" x14ac:dyDescent="0.3">
      <c r="A41" s="254" t="s">
        <v>306</v>
      </c>
      <c r="B41" s="254"/>
      <c r="C41" s="254"/>
      <c r="D41" s="254"/>
      <c r="E41" s="254"/>
    </row>
    <row r="42" spans="1:5" ht="18" x14ac:dyDescent="0.3">
      <c r="A42" s="254" t="s">
        <v>307</v>
      </c>
      <c r="B42" s="254"/>
      <c r="C42" s="254"/>
      <c r="D42" s="254"/>
      <c r="E42" s="254"/>
    </row>
    <row r="43" spans="1:5" ht="18" x14ac:dyDescent="0.3">
      <c r="A43" s="254" t="s">
        <v>308</v>
      </c>
      <c r="B43" s="254"/>
      <c r="C43" s="254"/>
      <c r="D43" s="254"/>
      <c r="E43" s="254"/>
    </row>
    <row r="44" spans="1:5" ht="18" x14ac:dyDescent="0.3">
      <c r="A44" s="254" t="s">
        <v>309</v>
      </c>
      <c r="B44" s="254"/>
      <c r="C44" s="254"/>
      <c r="D44" s="254"/>
      <c r="E44" s="254"/>
    </row>
    <row r="45" spans="1:5" ht="18" x14ac:dyDescent="0.3">
      <c r="A45" s="254" t="s">
        <v>310</v>
      </c>
      <c r="B45" s="254"/>
      <c r="C45" s="254"/>
      <c r="D45" s="254"/>
      <c r="E45" s="254"/>
    </row>
    <row r="46" spans="1:5" ht="18" x14ac:dyDescent="0.3">
      <c r="A46" s="254" t="s">
        <v>311</v>
      </c>
      <c r="B46" s="254"/>
      <c r="C46" s="254"/>
      <c r="D46" s="254"/>
      <c r="E46" s="254"/>
    </row>
    <row r="47" spans="1:5" ht="18" x14ac:dyDescent="0.3">
      <c r="A47" s="254" t="s">
        <v>312</v>
      </c>
      <c r="B47" s="254"/>
      <c r="C47" s="254"/>
      <c r="D47" s="254"/>
      <c r="E47" s="254"/>
    </row>
    <row r="48" spans="1:5" ht="18" x14ac:dyDescent="0.3">
      <c r="A48" s="254" t="s">
        <v>313</v>
      </c>
      <c r="B48" s="254"/>
      <c r="C48" s="254"/>
      <c r="D48" s="254"/>
      <c r="E48" s="254"/>
    </row>
    <row r="49" spans="1:5" ht="18" x14ac:dyDescent="0.3">
      <c r="A49" s="254" t="s">
        <v>314</v>
      </c>
      <c r="B49" s="254"/>
      <c r="C49" s="254"/>
      <c r="D49" s="254"/>
      <c r="E49" s="254"/>
    </row>
    <row r="50" spans="1:5" ht="18" x14ac:dyDescent="0.3">
      <c r="A50" s="283" t="s">
        <v>31</v>
      </c>
      <c r="B50" s="254"/>
      <c r="C50" s="254"/>
      <c r="D50" s="254"/>
      <c r="E50" s="254"/>
    </row>
    <row r="51" spans="1:5" ht="18" x14ac:dyDescent="0.3">
      <c r="A51" s="282" t="s">
        <v>315</v>
      </c>
      <c r="B51" s="282"/>
      <c r="C51" s="282"/>
      <c r="D51" s="282"/>
      <c r="E51" s="282"/>
    </row>
    <row r="52" spans="1:5" ht="18" x14ac:dyDescent="0.3">
      <c r="A52" s="254" t="s">
        <v>316</v>
      </c>
      <c r="B52" s="254"/>
      <c r="C52" s="254"/>
      <c r="D52" s="254"/>
      <c r="E52" s="254"/>
    </row>
    <row r="53" spans="1:5" ht="18" x14ac:dyDescent="0.3">
      <c r="A53" s="254" t="s">
        <v>317</v>
      </c>
      <c r="B53" s="254"/>
      <c r="C53" s="254"/>
      <c r="D53" s="254"/>
      <c r="E53" s="254"/>
    </row>
    <row r="54" spans="1:5" ht="18" x14ac:dyDescent="0.3">
      <c r="A54" s="254" t="s">
        <v>318</v>
      </c>
      <c r="B54" s="254"/>
      <c r="C54" s="254"/>
      <c r="D54" s="254"/>
      <c r="E54" s="254"/>
    </row>
    <row r="55" spans="1:5" ht="18" x14ac:dyDescent="0.3">
      <c r="A55" s="254" t="s">
        <v>319</v>
      </c>
      <c r="B55" s="254"/>
      <c r="C55" s="254"/>
      <c r="D55" s="254"/>
      <c r="E55" s="254"/>
    </row>
    <row r="56" spans="1:5" ht="18" x14ac:dyDescent="0.3">
      <c r="A56" s="254" t="s">
        <v>320</v>
      </c>
      <c r="B56" s="254"/>
      <c r="C56" s="254"/>
      <c r="D56" s="254"/>
      <c r="E56" s="254"/>
    </row>
    <row r="57" spans="1:5" ht="17.399999999999999" x14ac:dyDescent="0.3">
      <c r="A57" s="284" t="s">
        <v>321</v>
      </c>
      <c r="B57" s="284"/>
      <c r="C57" s="284"/>
      <c r="D57" s="284"/>
      <c r="E57" s="284"/>
    </row>
    <row r="58" spans="1:5" ht="18" x14ac:dyDescent="0.3">
      <c r="A58" s="254" t="s">
        <v>322</v>
      </c>
      <c r="B58" s="254"/>
      <c r="C58" s="254"/>
      <c r="D58" s="254"/>
      <c r="E58" s="254"/>
    </row>
    <row r="59" spans="1:5" ht="18" x14ac:dyDescent="0.3">
      <c r="A59" s="285" t="s">
        <v>323</v>
      </c>
      <c r="B59" s="285"/>
      <c r="C59" s="285"/>
      <c r="D59" s="285"/>
      <c r="E59" s="285"/>
    </row>
    <row r="60" spans="1:5" ht="93.6" x14ac:dyDescent="0.3">
      <c r="A60" s="32"/>
      <c r="B60" s="33" t="s">
        <v>2</v>
      </c>
      <c r="C60" s="34" t="s">
        <v>324</v>
      </c>
      <c r="D60" s="34" t="s">
        <v>325</v>
      </c>
      <c r="E60" s="34" t="s">
        <v>326</v>
      </c>
    </row>
    <row r="61" spans="1:5" ht="15.6" x14ac:dyDescent="0.3">
      <c r="A61" s="35">
        <v>1</v>
      </c>
      <c r="B61" s="35">
        <v>2</v>
      </c>
      <c r="C61" s="35">
        <v>3</v>
      </c>
      <c r="D61" s="35">
        <v>4</v>
      </c>
      <c r="E61" s="35">
        <v>5</v>
      </c>
    </row>
    <row r="62" spans="1:5" ht="15.6" x14ac:dyDescent="0.3">
      <c r="A62" s="2" t="s">
        <v>30</v>
      </c>
      <c r="B62" s="2" t="s">
        <v>31</v>
      </c>
      <c r="C62" s="36"/>
      <c r="D62" s="36"/>
      <c r="E62" s="36"/>
    </row>
    <row r="63" spans="1:5" ht="15.6" x14ac:dyDescent="0.3">
      <c r="A63" s="26" t="s">
        <v>327</v>
      </c>
      <c r="B63" s="26" t="s">
        <v>36</v>
      </c>
      <c r="C63" s="26"/>
      <c r="D63" s="26"/>
      <c r="E63" s="26"/>
    </row>
    <row r="64" spans="1:5" ht="15.6" x14ac:dyDescent="0.3">
      <c r="A64" s="26" t="s">
        <v>328</v>
      </c>
      <c r="B64" s="26" t="s">
        <v>329</v>
      </c>
      <c r="C64" s="26"/>
      <c r="D64" s="26"/>
      <c r="E64" s="26"/>
    </row>
    <row r="65" spans="1:5" ht="78" x14ac:dyDescent="0.3">
      <c r="A65" s="2" t="s">
        <v>38</v>
      </c>
      <c r="B65" s="37" t="s">
        <v>330</v>
      </c>
      <c r="C65" s="2">
        <f t="shared" ref="C65:D65" si="0">SUM(C66:C67)</f>
        <v>146</v>
      </c>
      <c r="D65" s="2">
        <f t="shared" si="0"/>
        <v>44</v>
      </c>
      <c r="E65" s="2">
        <f>SUM(E66:E67)</f>
        <v>102</v>
      </c>
    </row>
    <row r="66" spans="1:5" ht="31.2" x14ac:dyDescent="0.3">
      <c r="A66" s="26" t="s">
        <v>49</v>
      </c>
      <c r="B66" s="38" t="s">
        <v>50</v>
      </c>
      <c r="C66" s="26">
        <v>48</v>
      </c>
      <c r="D66" s="26">
        <v>10</v>
      </c>
      <c r="E66" s="38">
        <v>38</v>
      </c>
    </row>
    <row r="67" spans="1:5" ht="31.2" x14ac:dyDescent="0.3">
      <c r="A67" s="26" t="s">
        <v>51</v>
      </c>
      <c r="B67" s="38" t="s">
        <v>52</v>
      </c>
      <c r="C67" s="26">
        <v>98</v>
      </c>
      <c r="D67" s="26">
        <v>34</v>
      </c>
      <c r="E67" s="38">
        <v>64</v>
      </c>
    </row>
    <row r="68" spans="1:5" ht="31.2" x14ac:dyDescent="0.3">
      <c r="A68" s="2" t="s">
        <v>59</v>
      </c>
      <c r="B68" s="37" t="s">
        <v>331</v>
      </c>
      <c r="C68" s="37">
        <f>C69</f>
        <v>1212</v>
      </c>
      <c r="D68" s="37">
        <f t="shared" ref="D68:E68" si="1">D69</f>
        <v>408</v>
      </c>
      <c r="E68" s="37">
        <f t="shared" si="1"/>
        <v>804</v>
      </c>
    </row>
    <row r="69" spans="1:5" ht="31.2" x14ac:dyDescent="0.3">
      <c r="A69" s="4" t="s">
        <v>81</v>
      </c>
      <c r="B69" s="39" t="s">
        <v>82</v>
      </c>
      <c r="C69" s="39">
        <f>D69+E69</f>
        <v>1212</v>
      </c>
      <c r="D69" s="39">
        <v>408</v>
      </c>
      <c r="E69" s="39">
        <v>804</v>
      </c>
    </row>
    <row r="70" spans="1:5" ht="15.6" x14ac:dyDescent="0.3">
      <c r="A70" s="27"/>
      <c r="B70" s="40"/>
      <c r="C70" s="40"/>
      <c r="D70" s="40"/>
      <c r="E70" s="40"/>
    </row>
    <row r="71" spans="1:5" ht="15.6" x14ac:dyDescent="0.3">
      <c r="A71" s="28"/>
      <c r="B71" s="41"/>
      <c r="C71" s="28"/>
      <c r="D71" s="28"/>
      <c r="E71" s="28"/>
    </row>
    <row r="72" spans="1:5" ht="15.6" x14ac:dyDescent="0.3">
      <c r="A72" s="26"/>
      <c r="B72" s="38"/>
      <c r="C72" s="26"/>
      <c r="D72" s="26"/>
      <c r="E72" s="38"/>
    </row>
    <row r="73" spans="1:5" ht="15.6" x14ac:dyDescent="0.3">
      <c r="A73" s="28"/>
      <c r="B73" s="41"/>
      <c r="C73" s="28"/>
      <c r="D73" s="28"/>
      <c r="E73" s="28"/>
    </row>
    <row r="74" spans="1:5" ht="15.6" x14ac:dyDescent="0.3">
      <c r="A74" s="26"/>
      <c r="B74" s="38"/>
      <c r="C74" s="26"/>
      <c r="D74" s="26"/>
      <c r="E74" s="38"/>
    </row>
    <row r="75" spans="1:5" ht="15.6" x14ac:dyDescent="0.3">
      <c r="A75" s="28"/>
      <c r="B75" s="41"/>
      <c r="C75" s="41"/>
      <c r="D75" s="41"/>
      <c r="E75" s="41"/>
    </row>
    <row r="76" spans="1:5" ht="15.6" x14ac:dyDescent="0.3">
      <c r="A76" s="26"/>
      <c r="B76" s="38"/>
      <c r="C76" s="26"/>
      <c r="D76" s="26"/>
      <c r="E76" s="38"/>
    </row>
    <row r="77" spans="1:5" ht="15.6" x14ac:dyDescent="0.3">
      <c r="A77" s="28"/>
      <c r="B77" s="41"/>
      <c r="C77" s="28"/>
      <c r="D77" s="28"/>
      <c r="E77" s="28"/>
    </row>
    <row r="78" spans="1:5" ht="15.6" x14ac:dyDescent="0.3">
      <c r="A78" s="26"/>
      <c r="B78" s="38"/>
      <c r="C78" s="26"/>
      <c r="D78" s="26"/>
      <c r="E78" s="38"/>
    </row>
    <row r="79" spans="1:5" ht="15.6" x14ac:dyDescent="0.3">
      <c r="A79" s="286" t="s">
        <v>332</v>
      </c>
      <c r="B79" s="286"/>
      <c r="C79" s="42">
        <f>C65+C68</f>
        <v>1358</v>
      </c>
      <c r="D79" s="42">
        <f t="shared" ref="D79:E79" si="2">D65+D68</f>
        <v>452</v>
      </c>
      <c r="E79" s="42">
        <f t="shared" si="2"/>
        <v>906</v>
      </c>
    </row>
    <row r="80" spans="1:5" ht="18" x14ac:dyDescent="0.3">
      <c r="A80" s="254" t="s">
        <v>333</v>
      </c>
      <c r="B80" s="254"/>
      <c r="C80" s="254"/>
      <c r="D80" s="254"/>
      <c r="E80" s="254"/>
    </row>
    <row r="81" spans="1:5" ht="18" x14ac:dyDescent="0.3">
      <c r="A81" s="254" t="s">
        <v>334</v>
      </c>
      <c r="B81" s="254"/>
      <c r="C81" s="254"/>
      <c r="D81" s="254"/>
      <c r="E81" s="254"/>
    </row>
    <row r="82" spans="1:5" ht="18" x14ac:dyDescent="0.3">
      <c r="A82" s="283" t="s">
        <v>335</v>
      </c>
      <c r="B82" s="254"/>
      <c r="C82" s="254"/>
      <c r="D82" s="254"/>
      <c r="E82" s="254"/>
    </row>
    <row r="83" spans="1:5" ht="18" x14ac:dyDescent="0.3">
      <c r="A83" s="254" t="s">
        <v>336</v>
      </c>
      <c r="B83" s="254"/>
      <c r="C83" s="254"/>
      <c r="D83" s="254"/>
      <c r="E83" s="254"/>
    </row>
    <row r="84" spans="1:5" ht="18" x14ac:dyDescent="0.3">
      <c r="A84" s="254" t="s">
        <v>337</v>
      </c>
      <c r="B84" s="254"/>
      <c r="C84" s="254"/>
      <c r="D84" s="254"/>
      <c r="E84" s="254"/>
    </row>
    <row r="85" spans="1:5" ht="18" x14ac:dyDescent="0.3">
      <c r="A85" s="254" t="s">
        <v>338</v>
      </c>
      <c r="B85" s="254"/>
      <c r="C85" s="254"/>
      <c r="D85" s="254"/>
      <c r="E85" s="254"/>
    </row>
    <row r="86" spans="1:5" ht="18" x14ac:dyDescent="0.3">
      <c r="A86" s="254" t="s">
        <v>339</v>
      </c>
      <c r="B86" s="254"/>
      <c r="C86" s="254"/>
      <c r="D86" s="254"/>
      <c r="E86" s="254"/>
    </row>
    <row r="87" spans="1:5" ht="18" x14ac:dyDescent="0.3">
      <c r="A87" s="254" t="s">
        <v>340</v>
      </c>
      <c r="B87" s="254"/>
      <c r="C87" s="254"/>
      <c r="D87" s="254"/>
      <c r="E87" s="254"/>
    </row>
    <row r="88" spans="1:5" ht="18" x14ac:dyDescent="0.3">
      <c r="A88" s="254" t="s">
        <v>236</v>
      </c>
      <c r="B88" s="254"/>
      <c r="C88" s="254"/>
      <c r="D88" s="254"/>
      <c r="E88" s="254"/>
    </row>
    <row r="89" spans="1:5" ht="17.399999999999999" x14ac:dyDescent="0.3">
      <c r="A89" s="293" t="s">
        <v>237</v>
      </c>
      <c r="B89" s="293"/>
      <c r="C89" s="293"/>
      <c r="D89" s="293"/>
      <c r="E89" s="293"/>
    </row>
    <row r="90" spans="1:5" ht="46.8" x14ac:dyDescent="0.3">
      <c r="A90" s="43" t="s">
        <v>1</v>
      </c>
      <c r="B90" s="43" t="s">
        <v>238</v>
      </c>
      <c r="C90" s="43" t="s">
        <v>239</v>
      </c>
      <c r="D90" s="294" t="s">
        <v>240</v>
      </c>
      <c r="E90" s="294"/>
    </row>
    <row r="91" spans="1:5" ht="31.2" x14ac:dyDescent="0.3">
      <c r="A91" s="43" t="s">
        <v>64</v>
      </c>
      <c r="B91" s="43" t="s">
        <v>65</v>
      </c>
      <c r="C91" s="294">
        <v>1</v>
      </c>
      <c r="D91" s="294" t="s">
        <v>241</v>
      </c>
      <c r="E91" s="294"/>
    </row>
    <row r="92" spans="1:5" ht="31.2" x14ac:dyDescent="0.3">
      <c r="A92" s="43" t="s">
        <v>66</v>
      </c>
      <c r="B92" s="44" t="s">
        <v>67</v>
      </c>
      <c r="C92" s="294"/>
      <c r="D92" s="294"/>
      <c r="E92" s="294"/>
    </row>
    <row r="93" spans="1:5" ht="46.8" x14ac:dyDescent="0.3">
      <c r="A93" s="43" t="s">
        <v>68</v>
      </c>
      <c r="B93" s="44" t="s">
        <v>69</v>
      </c>
      <c r="C93" s="294"/>
      <c r="D93" s="294"/>
      <c r="E93" s="294"/>
    </row>
    <row r="94" spans="1:5" ht="78" x14ac:dyDescent="0.3">
      <c r="A94" s="3" t="s">
        <v>87</v>
      </c>
      <c r="B94" s="44" t="s">
        <v>88</v>
      </c>
      <c r="C94" s="287">
        <v>1</v>
      </c>
      <c r="D94" s="289" t="s">
        <v>241</v>
      </c>
      <c r="E94" s="290"/>
    </row>
    <row r="95" spans="1:5" ht="15.6" x14ac:dyDescent="0.3">
      <c r="A95" s="3" t="s">
        <v>94</v>
      </c>
      <c r="B95" s="44" t="s">
        <v>95</v>
      </c>
      <c r="C95" s="288"/>
      <c r="D95" s="291"/>
      <c r="E95" s="292"/>
    </row>
    <row r="96" spans="1:5" ht="62.4" x14ac:dyDescent="0.3">
      <c r="A96" s="3" t="s">
        <v>75</v>
      </c>
      <c r="B96" s="44" t="s">
        <v>76</v>
      </c>
      <c r="C96" s="287">
        <v>2</v>
      </c>
      <c r="D96" s="289" t="s">
        <v>241</v>
      </c>
      <c r="E96" s="290"/>
    </row>
    <row r="97" spans="1:5" ht="15.6" x14ac:dyDescent="0.3">
      <c r="A97" s="3" t="s">
        <v>77</v>
      </c>
      <c r="B97" s="44" t="s">
        <v>78</v>
      </c>
      <c r="C97" s="288"/>
      <c r="D97" s="291"/>
      <c r="E97" s="292"/>
    </row>
    <row r="98" spans="1:5" ht="15.6" x14ac:dyDescent="0.3">
      <c r="A98" s="3" t="s">
        <v>56</v>
      </c>
      <c r="B98" s="44" t="s">
        <v>36</v>
      </c>
      <c r="C98" s="287">
        <v>3</v>
      </c>
      <c r="D98" s="289" t="s">
        <v>241</v>
      </c>
      <c r="E98" s="290"/>
    </row>
    <row r="99" spans="1:5" ht="15.6" x14ac:dyDescent="0.3">
      <c r="A99" s="3" t="s">
        <v>58</v>
      </c>
      <c r="B99" s="44" t="s">
        <v>37</v>
      </c>
      <c r="C99" s="295"/>
      <c r="D99" s="296"/>
      <c r="E99" s="297"/>
    </row>
    <row r="100" spans="1:5" ht="93.6" x14ac:dyDescent="0.3">
      <c r="A100" s="3" t="s">
        <v>91</v>
      </c>
      <c r="B100" s="44" t="s">
        <v>92</v>
      </c>
      <c r="C100" s="287">
        <v>3</v>
      </c>
      <c r="D100" s="289" t="s">
        <v>241</v>
      </c>
      <c r="E100" s="290"/>
    </row>
    <row r="101" spans="1:5" ht="15.6" x14ac:dyDescent="0.3">
      <c r="A101" s="3" t="s">
        <v>94</v>
      </c>
      <c r="B101" s="44" t="s">
        <v>95</v>
      </c>
      <c r="C101" s="288"/>
      <c r="D101" s="291"/>
      <c r="E101" s="292"/>
    </row>
    <row r="102" spans="1:5" ht="62.4" x14ac:dyDescent="0.3">
      <c r="A102" s="3" t="s">
        <v>102</v>
      </c>
      <c r="B102" s="44" t="s">
        <v>103</v>
      </c>
      <c r="C102" s="287">
        <v>3</v>
      </c>
      <c r="D102" s="289" t="s">
        <v>241</v>
      </c>
      <c r="E102" s="290"/>
    </row>
    <row r="103" spans="1:5" ht="109.2" x14ac:dyDescent="0.3">
      <c r="A103" s="3" t="s">
        <v>104</v>
      </c>
      <c r="B103" s="44" t="s">
        <v>105</v>
      </c>
      <c r="C103" s="295"/>
      <c r="D103" s="296"/>
      <c r="E103" s="297"/>
    </row>
    <row r="104" spans="1:5" ht="31.2" x14ac:dyDescent="0.3">
      <c r="A104" s="3" t="s">
        <v>107</v>
      </c>
      <c r="B104" s="44" t="s">
        <v>108</v>
      </c>
      <c r="C104" s="288"/>
      <c r="D104" s="291"/>
      <c r="E104" s="292"/>
    </row>
    <row r="105" spans="1:5" ht="15.6" x14ac:dyDescent="0.3">
      <c r="A105" s="3" t="s">
        <v>106</v>
      </c>
      <c r="B105" s="44" t="s">
        <v>95</v>
      </c>
      <c r="C105" s="287">
        <v>4</v>
      </c>
      <c r="D105" s="289" t="s">
        <v>241</v>
      </c>
      <c r="E105" s="290"/>
    </row>
    <row r="106" spans="1:5" ht="15.6" x14ac:dyDescent="0.3">
      <c r="A106" s="3" t="s">
        <v>121</v>
      </c>
      <c r="B106" s="44" t="s">
        <v>95</v>
      </c>
      <c r="C106" s="295"/>
      <c r="D106" s="296"/>
      <c r="E106" s="297"/>
    </row>
    <row r="107" spans="1:5" ht="15.6" x14ac:dyDescent="0.3">
      <c r="A107" s="3" t="s">
        <v>127</v>
      </c>
      <c r="B107" s="44" t="s">
        <v>95</v>
      </c>
      <c r="C107" s="288"/>
      <c r="D107" s="291"/>
      <c r="E107" s="292"/>
    </row>
    <row r="108" spans="1:5" ht="31.2" x14ac:dyDescent="0.3">
      <c r="A108" s="3" t="s">
        <v>97</v>
      </c>
      <c r="B108" s="44" t="s">
        <v>108</v>
      </c>
      <c r="C108" s="287">
        <v>4</v>
      </c>
      <c r="D108" s="289" t="s">
        <v>241</v>
      </c>
      <c r="E108" s="290"/>
    </row>
    <row r="109" spans="1:5" ht="31.2" x14ac:dyDescent="0.3">
      <c r="A109" s="3" t="s">
        <v>128</v>
      </c>
      <c r="B109" s="44" t="s">
        <v>108</v>
      </c>
      <c r="C109" s="295"/>
      <c r="D109" s="296"/>
      <c r="E109" s="297"/>
    </row>
    <row r="110" spans="1:5" ht="78" x14ac:dyDescent="0.3">
      <c r="A110" s="3" t="s">
        <v>84</v>
      </c>
      <c r="B110" s="44" t="s">
        <v>85</v>
      </c>
      <c r="C110" s="287">
        <v>4</v>
      </c>
      <c r="D110" s="294" t="s">
        <v>242</v>
      </c>
      <c r="E110" s="294"/>
    </row>
    <row r="111" spans="1:5" ht="109.2" x14ac:dyDescent="0.3">
      <c r="A111" s="3" t="s">
        <v>123</v>
      </c>
      <c r="B111" s="44" t="s">
        <v>124</v>
      </c>
      <c r="C111" s="288"/>
      <c r="D111" s="294"/>
      <c r="E111" s="294"/>
    </row>
    <row r="112" spans="1:5" ht="31.2" x14ac:dyDescent="0.3">
      <c r="A112" s="3" t="s">
        <v>107</v>
      </c>
      <c r="B112" s="44" t="s">
        <v>108</v>
      </c>
      <c r="C112" s="294">
        <v>5</v>
      </c>
      <c r="D112" s="294" t="s">
        <v>241</v>
      </c>
      <c r="E112" s="294"/>
    </row>
    <row r="113" spans="1:5" ht="31.2" x14ac:dyDescent="0.3">
      <c r="A113" s="3" t="s">
        <v>122</v>
      </c>
      <c r="B113" s="44" t="s">
        <v>108</v>
      </c>
      <c r="C113" s="294"/>
      <c r="D113" s="294"/>
      <c r="E113" s="294"/>
    </row>
    <row r="114" spans="1:5" ht="78" x14ac:dyDescent="0.3">
      <c r="A114" s="3" t="s">
        <v>113</v>
      </c>
      <c r="B114" s="44" t="s">
        <v>114</v>
      </c>
      <c r="C114" s="287">
        <v>6</v>
      </c>
      <c r="D114" s="289" t="s">
        <v>241</v>
      </c>
      <c r="E114" s="290"/>
    </row>
    <row r="115" spans="1:5" ht="46.8" x14ac:dyDescent="0.3">
      <c r="A115" s="3" t="s">
        <v>119</v>
      </c>
      <c r="B115" s="44" t="s">
        <v>120</v>
      </c>
      <c r="C115" s="288"/>
      <c r="D115" s="291"/>
      <c r="E115" s="292"/>
    </row>
    <row r="116" spans="1:5" ht="15.6" x14ac:dyDescent="0.3">
      <c r="A116" s="25"/>
      <c r="B116" s="45"/>
      <c r="C116" s="46"/>
      <c r="D116" s="46"/>
      <c r="E116" s="46"/>
    </row>
    <row r="117" spans="1:5" ht="18" x14ac:dyDescent="0.3">
      <c r="A117" s="254" t="s">
        <v>243</v>
      </c>
      <c r="B117" s="254"/>
      <c r="C117" s="254"/>
      <c r="D117" s="254"/>
      <c r="E117" s="254"/>
    </row>
    <row r="118" spans="1:5" ht="18" x14ac:dyDescent="0.3">
      <c r="A118" s="254" t="s">
        <v>244</v>
      </c>
      <c r="B118" s="254"/>
      <c r="C118" s="254"/>
      <c r="D118" s="254"/>
      <c r="E118" s="254"/>
    </row>
    <row r="119" spans="1:5" ht="18" x14ac:dyDescent="0.3">
      <c r="A119" s="254" t="s">
        <v>245</v>
      </c>
      <c r="B119" s="254"/>
      <c r="C119" s="254"/>
      <c r="D119" s="254"/>
      <c r="E119" s="254"/>
    </row>
    <row r="120" spans="1:5" ht="18" x14ac:dyDescent="0.3">
      <c r="A120" s="254" t="s">
        <v>246</v>
      </c>
      <c r="B120" s="254"/>
      <c r="C120" s="254"/>
      <c r="D120" s="254"/>
      <c r="E120" s="254"/>
    </row>
    <row r="121" spans="1:5" ht="18" x14ac:dyDescent="0.3">
      <c r="A121" s="254"/>
      <c r="B121" s="254"/>
      <c r="C121" s="254"/>
      <c r="D121" s="254"/>
      <c r="E121" s="31"/>
    </row>
  </sheetData>
  <mergeCells count="97">
    <mergeCell ref="A119:E119"/>
    <mergeCell ref="A120:E120"/>
    <mergeCell ref="A121:D121"/>
    <mergeCell ref="C112:C113"/>
    <mergeCell ref="D112:E113"/>
    <mergeCell ref="C114:C115"/>
    <mergeCell ref="D114:E115"/>
    <mergeCell ref="A117:E117"/>
    <mergeCell ref="A118:E118"/>
    <mergeCell ref="C105:C107"/>
    <mergeCell ref="D105:E107"/>
    <mergeCell ref="C108:C109"/>
    <mergeCell ref="D108:E109"/>
    <mergeCell ref="C110:C111"/>
    <mergeCell ref="D110:E111"/>
    <mergeCell ref="C98:C99"/>
    <mergeCell ref="D98:E99"/>
    <mergeCell ref="C100:C101"/>
    <mergeCell ref="D100:E101"/>
    <mergeCell ref="C102:C104"/>
    <mergeCell ref="D102:E104"/>
    <mergeCell ref="C96:C97"/>
    <mergeCell ref="D96:E97"/>
    <mergeCell ref="A84:E84"/>
    <mergeCell ref="A85:E85"/>
    <mergeCell ref="A86:E86"/>
    <mergeCell ref="A87:E87"/>
    <mergeCell ref="A88:E88"/>
    <mergeCell ref="A89:E89"/>
    <mergeCell ref="D90:E90"/>
    <mergeCell ref="C91:C93"/>
    <mergeCell ref="D91:E93"/>
    <mergeCell ref="C94:C95"/>
    <mergeCell ref="D94:E95"/>
    <mergeCell ref="A83:E83"/>
    <mergeCell ref="A53:E53"/>
    <mergeCell ref="A54:E54"/>
    <mergeCell ref="A55:E55"/>
    <mergeCell ref="A56:E56"/>
    <mergeCell ref="A57:E57"/>
    <mergeCell ref="A58:E58"/>
    <mergeCell ref="A59:E59"/>
    <mergeCell ref="A79:B79"/>
    <mergeCell ref="A80:E80"/>
    <mergeCell ref="A81:E81"/>
    <mergeCell ref="A82:E82"/>
    <mergeCell ref="A52:E52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40:E40"/>
    <mergeCell ref="B27:E27"/>
    <mergeCell ref="B28:E28"/>
    <mergeCell ref="B29:E29"/>
    <mergeCell ref="B30:E30"/>
    <mergeCell ref="B31:E31"/>
    <mergeCell ref="A34:E34"/>
    <mergeCell ref="A35:E35"/>
    <mergeCell ref="A36:E36"/>
    <mergeCell ref="A37:E37"/>
    <mergeCell ref="A38:E38"/>
    <mergeCell ref="A39:E39"/>
    <mergeCell ref="B13:E13"/>
    <mergeCell ref="B14:E14"/>
    <mergeCell ref="B15:E15"/>
    <mergeCell ref="B16:E16"/>
    <mergeCell ref="B17:E17"/>
    <mergeCell ref="B18:E18"/>
    <mergeCell ref="A33:E33"/>
    <mergeCell ref="B2:E2"/>
    <mergeCell ref="B3:E3"/>
    <mergeCell ref="B4:E4"/>
    <mergeCell ref="B5:E5"/>
    <mergeCell ref="B6:E6"/>
    <mergeCell ref="B7:E7"/>
    <mergeCell ref="B23:E23"/>
    <mergeCell ref="B24:E24"/>
    <mergeCell ref="B25:E25"/>
    <mergeCell ref="B26:E26"/>
    <mergeCell ref="B19:E19"/>
    <mergeCell ref="B20:E20"/>
    <mergeCell ref="B21:E21"/>
    <mergeCell ref="B22:E22"/>
    <mergeCell ref="B9:E9"/>
    <mergeCell ref="B10:E10"/>
    <mergeCell ref="B11:E11"/>
    <mergeCell ref="B12:E12"/>
    <mergeCell ref="A1:E1"/>
    <mergeCell ref="B8:E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8"/>
  <sheetViews>
    <sheetView view="pageBreakPreview" topLeftCell="A28" zoomScale="65" zoomScaleNormal="100" zoomScaleSheetLayoutView="65" workbookViewId="0">
      <selection activeCell="S30" sqref="S30"/>
    </sheetView>
  </sheetViews>
  <sheetFormatPr defaultRowHeight="14.4" x14ac:dyDescent="0.3"/>
  <cols>
    <col min="1" max="1" width="13" customWidth="1"/>
    <col min="2" max="2" width="36" customWidth="1"/>
    <col min="4" max="4" width="14.5546875" customWidth="1"/>
    <col min="5" max="5" width="13.5546875" customWidth="1"/>
    <col min="6" max="7" width="12.88671875" customWidth="1"/>
    <col min="8" max="8" width="12.33203125" customWidth="1"/>
    <col min="9" max="9" width="11.6640625" customWidth="1"/>
    <col min="10" max="10" width="13.33203125" customWidth="1"/>
  </cols>
  <sheetData>
    <row r="1" spans="1:24" ht="17.399999999999999" x14ac:dyDescent="0.3">
      <c r="A1" s="307" t="s">
        <v>373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</row>
    <row r="2" spans="1:24" ht="15.75" customHeight="1" x14ac:dyDescent="0.3">
      <c r="A2" s="321" t="s">
        <v>1</v>
      </c>
      <c r="B2" s="324" t="s">
        <v>2</v>
      </c>
      <c r="C2" s="299" t="s">
        <v>3</v>
      </c>
      <c r="D2" s="300" t="s">
        <v>4</v>
      </c>
      <c r="E2" s="301" t="s">
        <v>5</v>
      </c>
      <c r="F2" s="302"/>
      <c r="G2" s="302"/>
      <c r="H2" s="302"/>
      <c r="I2" s="302"/>
      <c r="J2" s="302"/>
      <c r="K2" s="302"/>
      <c r="L2" s="303"/>
      <c r="M2" s="304" t="s">
        <v>355</v>
      </c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6"/>
    </row>
    <row r="3" spans="1:24" ht="15.75" customHeight="1" x14ac:dyDescent="0.3">
      <c r="A3" s="322"/>
      <c r="B3" s="324"/>
      <c r="C3" s="299"/>
      <c r="D3" s="300"/>
      <c r="E3" s="300" t="s">
        <v>6</v>
      </c>
      <c r="F3" s="304" t="s">
        <v>7</v>
      </c>
      <c r="G3" s="305"/>
      <c r="H3" s="305"/>
      <c r="I3" s="305"/>
      <c r="J3" s="305"/>
      <c r="K3" s="305"/>
      <c r="L3" s="306"/>
      <c r="M3" s="298" t="s">
        <v>8</v>
      </c>
      <c r="N3" s="298"/>
      <c r="O3" s="308" t="s">
        <v>356</v>
      </c>
      <c r="P3" s="311" t="s">
        <v>9</v>
      </c>
      <c r="Q3" s="311"/>
      <c r="R3" s="312" t="s">
        <v>357</v>
      </c>
      <c r="S3" s="311" t="s">
        <v>10</v>
      </c>
      <c r="T3" s="311"/>
      <c r="U3" s="312" t="s">
        <v>358</v>
      </c>
      <c r="V3" s="311" t="s">
        <v>359</v>
      </c>
      <c r="W3" s="311"/>
      <c r="X3" s="311"/>
    </row>
    <row r="4" spans="1:24" ht="15.75" customHeight="1" x14ac:dyDescent="0.3">
      <c r="A4" s="322"/>
      <c r="B4" s="324"/>
      <c r="C4" s="299"/>
      <c r="D4" s="300"/>
      <c r="E4" s="300"/>
      <c r="F4" s="300" t="s">
        <v>11</v>
      </c>
      <c r="G4" s="304" t="s">
        <v>12</v>
      </c>
      <c r="H4" s="305"/>
      <c r="I4" s="306"/>
      <c r="J4" s="317" t="s">
        <v>13</v>
      </c>
      <c r="K4" s="319" t="s">
        <v>14</v>
      </c>
      <c r="L4" s="319" t="s">
        <v>15</v>
      </c>
      <c r="M4" s="130" t="s">
        <v>16</v>
      </c>
      <c r="N4" s="130" t="s">
        <v>17</v>
      </c>
      <c r="O4" s="309"/>
      <c r="P4" s="131" t="s">
        <v>18</v>
      </c>
      <c r="Q4" s="131" t="s">
        <v>19</v>
      </c>
      <c r="R4" s="313"/>
      <c r="S4" s="131" t="s">
        <v>20</v>
      </c>
      <c r="T4" s="131" t="s">
        <v>21</v>
      </c>
      <c r="U4" s="313"/>
      <c r="V4" s="131" t="s">
        <v>360</v>
      </c>
      <c r="W4" s="131" t="s">
        <v>361</v>
      </c>
      <c r="X4" s="315" t="s">
        <v>362</v>
      </c>
    </row>
    <row r="5" spans="1:24" ht="135" customHeight="1" x14ac:dyDescent="0.3">
      <c r="A5" s="323"/>
      <c r="B5" s="324"/>
      <c r="C5" s="299"/>
      <c r="D5" s="300"/>
      <c r="E5" s="300"/>
      <c r="F5" s="300"/>
      <c r="G5" s="132" t="s">
        <v>22</v>
      </c>
      <c r="H5" s="132" t="s">
        <v>23</v>
      </c>
      <c r="I5" s="132" t="s">
        <v>24</v>
      </c>
      <c r="J5" s="318"/>
      <c r="K5" s="320"/>
      <c r="L5" s="320"/>
      <c r="M5" s="133" t="s">
        <v>25</v>
      </c>
      <c r="N5" s="133" t="s">
        <v>26</v>
      </c>
      <c r="O5" s="310"/>
      <c r="P5" s="134" t="s">
        <v>27</v>
      </c>
      <c r="Q5" s="134" t="s">
        <v>26</v>
      </c>
      <c r="R5" s="314"/>
      <c r="S5" s="132" t="s">
        <v>25</v>
      </c>
      <c r="T5" s="132" t="s">
        <v>28</v>
      </c>
      <c r="U5" s="314"/>
      <c r="V5" s="132" t="s">
        <v>25</v>
      </c>
      <c r="W5" s="132" t="s">
        <v>29</v>
      </c>
      <c r="X5" s="316"/>
    </row>
    <row r="6" spans="1:24" ht="16.2" x14ac:dyDescent="0.35">
      <c r="A6" s="135">
        <v>1</v>
      </c>
      <c r="B6" s="135">
        <v>2</v>
      </c>
      <c r="C6" s="135">
        <v>3</v>
      </c>
      <c r="D6" s="135">
        <v>4</v>
      </c>
      <c r="E6" s="135">
        <v>5</v>
      </c>
      <c r="F6" s="135">
        <v>6</v>
      </c>
      <c r="G6" s="136">
        <v>7</v>
      </c>
      <c r="H6" s="136">
        <v>8</v>
      </c>
      <c r="I6" s="136">
        <v>9</v>
      </c>
      <c r="J6" s="136">
        <v>10</v>
      </c>
      <c r="K6" s="135">
        <v>11</v>
      </c>
      <c r="L6" s="135">
        <v>12</v>
      </c>
      <c r="M6" s="135">
        <v>11</v>
      </c>
      <c r="N6" s="135">
        <v>12</v>
      </c>
      <c r="O6" s="135"/>
      <c r="P6" s="135">
        <v>13</v>
      </c>
      <c r="Q6" s="135">
        <v>14</v>
      </c>
      <c r="R6" s="135"/>
      <c r="S6" s="135">
        <v>15</v>
      </c>
      <c r="T6" s="135">
        <v>16</v>
      </c>
      <c r="U6" s="135"/>
      <c r="V6" s="135">
        <v>17</v>
      </c>
      <c r="W6" s="135">
        <v>18</v>
      </c>
      <c r="X6" s="135"/>
    </row>
    <row r="7" spans="1:24" ht="15.6" x14ac:dyDescent="0.3">
      <c r="A7" s="141" t="s">
        <v>363</v>
      </c>
      <c r="B7" s="142" t="s">
        <v>364</v>
      </c>
      <c r="C7" s="143"/>
      <c r="D7" s="143"/>
      <c r="E7" s="144"/>
      <c r="F7" s="145"/>
      <c r="G7" s="145"/>
      <c r="H7" s="145"/>
      <c r="I7" s="145"/>
      <c r="J7" s="145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</row>
    <row r="8" spans="1:24" s="220" customFormat="1" ht="46.8" x14ac:dyDescent="0.3">
      <c r="A8" s="138" t="s">
        <v>365</v>
      </c>
      <c r="B8" s="147" t="s">
        <v>39</v>
      </c>
      <c r="C8" s="219" t="s">
        <v>40</v>
      </c>
      <c r="D8" s="199">
        <f t="shared" ref="D8:K8" si="0">SUM(D9:D14)</f>
        <v>774</v>
      </c>
      <c r="E8" s="199">
        <f t="shared" si="0"/>
        <v>258</v>
      </c>
      <c r="F8" s="199">
        <f t="shared" si="0"/>
        <v>516</v>
      </c>
      <c r="G8" s="199">
        <f t="shared" si="0"/>
        <v>146</v>
      </c>
      <c r="H8" s="199">
        <f t="shared" si="0"/>
        <v>394</v>
      </c>
      <c r="I8" s="199">
        <f t="shared" si="0"/>
        <v>0</v>
      </c>
      <c r="J8" s="199">
        <f>SUM(J9:J14)</f>
        <v>0</v>
      </c>
      <c r="K8" s="199">
        <f t="shared" si="0"/>
        <v>0</v>
      </c>
      <c r="L8" s="199"/>
      <c r="M8" s="199"/>
      <c r="N8" s="199"/>
      <c r="O8" s="199"/>
      <c r="P8" s="199"/>
      <c r="Q8" s="199"/>
      <c r="R8" s="199">
        <f>SUM(R9:R14)</f>
        <v>244</v>
      </c>
      <c r="S8" s="199"/>
      <c r="T8" s="199"/>
      <c r="U8" s="199">
        <f>SUM(U9:U14)</f>
        <v>112</v>
      </c>
      <c r="V8" s="199"/>
      <c r="W8" s="199"/>
      <c r="X8" s="199">
        <f>SUM(X10:X13)</f>
        <v>112</v>
      </c>
    </row>
    <row r="9" spans="1:24" ht="15.6" x14ac:dyDescent="0.3">
      <c r="A9" s="149" t="s">
        <v>41</v>
      </c>
      <c r="B9" s="121" t="s">
        <v>42</v>
      </c>
      <c r="C9" s="122" t="s">
        <v>43</v>
      </c>
      <c r="D9" s="123">
        <v>72</v>
      </c>
      <c r="E9" s="124">
        <v>24</v>
      </c>
      <c r="F9" s="123">
        <f>D9-E9</f>
        <v>48</v>
      </c>
      <c r="G9" s="123">
        <v>14</v>
      </c>
      <c r="H9" s="123">
        <v>34</v>
      </c>
      <c r="I9" s="123">
        <v>0</v>
      </c>
      <c r="J9" s="123">
        <v>0</v>
      </c>
      <c r="K9" s="123">
        <v>0</v>
      </c>
      <c r="L9" s="125"/>
      <c r="M9" s="125"/>
      <c r="N9" s="125"/>
      <c r="O9" s="125"/>
      <c r="P9" s="123"/>
      <c r="Q9" s="123"/>
      <c r="R9" s="123"/>
      <c r="S9" s="123"/>
      <c r="T9" s="123"/>
      <c r="U9" s="123"/>
      <c r="V9" s="123">
        <v>48</v>
      </c>
      <c r="W9" s="123"/>
      <c r="X9" s="123"/>
    </row>
    <row r="10" spans="1:24" ht="15.6" x14ac:dyDescent="0.3">
      <c r="A10" s="149" t="s">
        <v>44</v>
      </c>
      <c r="B10" s="121" t="s">
        <v>33</v>
      </c>
      <c r="C10" s="122" t="s">
        <v>43</v>
      </c>
      <c r="D10" s="123">
        <v>72</v>
      </c>
      <c r="E10" s="124">
        <v>24</v>
      </c>
      <c r="F10" s="123">
        <f>D10-E10</f>
        <v>48</v>
      </c>
      <c r="G10" s="123">
        <f>F10</f>
        <v>48</v>
      </c>
      <c r="H10" s="123">
        <v>4</v>
      </c>
      <c r="I10" s="123">
        <v>0</v>
      </c>
      <c r="J10" s="123">
        <v>0</v>
      </c>
      <c r="K10" s="123">
        <v>0</v>
      </c>
      <c r="L10" s="125"/>
      <c r="M10" s="125"/>
      <c r="N10" s="125"/>
      <c r="O10" s="125"/>
      <c r="P10" s="123">
        <v>16</v>
      </c>
      <c r="Q10" s="123">
        <v>32</v>
      </c>
      <c r="R10" s="150">
        <f>Q10+P10</f>
        <v>48</v>
      </c>
      <c r="S10" s="123"/>
      <c r="T10" s="123"/>
      <c r="U10" s="123"/>
      <c r="V10" s="123"/>
      <c r="W10" s="123"/>
      <c r="X10" s="123"/>
    </row>
    <row r="11" spans="1:24" ht="31.2" x14ac:dyDescent="0.3">
      <c r="A11" s="149" t="s">
        <v>45</v>
      </c>
      <c r="B11" s="121" t="s">
        <v>46</v>
      </c>
      <c r="C11" s="122" t="s">
        <v>47</v>
      </c>
      <c r="D11" s="123">
        <v>168</v>
      </c>
      <c r="E11" s="124"/>
      <c r="F11" s="123">
        <f>D11</f>
        <v>168</v>
      </c>
      <c r="G11" s="123">
        <v>0</v>
      </c>
      <c r="H11" s="123">
        <v>168</v>
      </c>
      <c r="I11" s="123">
        <v>0</v>
      </c>
      <c r="J11" s="123">
        <v>0</v>
      </c>
      <c r="K11" s="123">
        <v>0</v>
      </c>
      <c r="L11" s="125"/>
      <c r="M11" s="125"/>
      <c r="N11" s="125"/>
      <c r="O11" s="125"/>
      <c r="P11" s="123">
        <v>32</v>
      </c>
      <c r="Q11" s="123">
        <v>42</v>
      </c>
      <c r="R11" s="150">
        <f>Q11+P11</f>
        <v>74</v>
      </c>
      <c r="S11" s="123">
        <v>26</v>
      </c>
      <c r="T11" s="123">
        <v>30</v>
      </c>
      <c r="U11" s="150">
        <f>T11+S11</f>
        <v>56</v>
      </c>
      <c r="V11" s="123">
        <v>24</v>
      </c>
      <c r="W11" s="123">
        <v>14</v>
      </c>
      <c r="X11" s="150">
        <f>W11+V11</f>
        <v>38</v>
      </c>
    </row>
    <row r="12" spans="1:24" ht="31.2" x14ac:dyDescent="0.3">
      <c r="A12" s="149" t="s">
        <v>48</v>
      </c>
      <c r="B12" s="121" t="s">
        <v>35</v>
      </c>
      <c r="C12" s="122" t="s">
        <v>47</v>
      </c>
      <c r="D12" s="123">
        <v>336</v>
      </c>
      <c r="E12" s="124">
        <v>168</v>
      </c>
      <c r="F12" s="123">
        <f>E12</f>
        <v>168</v>
      </c>
      <c r="G12" s="123">
        <v>0</v>
      </c>
      <c r="H12" s="123">
        <v>168</v>
      </c>
      <c r="I12" s="123">
        <v>0</v>
      </c>
      <c r="J12" s="123">
        <v>0</v>
      </c>
      <c r="K12" s="123">
        <v>0</v>
      </c>
      <c r="L12" s="125"/>
      <c r="M12" s="125"/>
      <c r="N12" s="125"/>
      <c r="O12" s="125"/>
      <c r="P12" s="123">
        <v>32</v>
      </c>
      <c r="Q12" s="123">
        <v>42</v>
      </c>
      <c r="R12" s="150">
        <f>Q12+P12</f>
        <v>74</v>
      </c>
      <c r="S12" s="123">
        <v>28</v>
      </c>
      <c r="T12" s="123">
        <v>28</v>
      </c>
      <c r="U12" s="150">
        <f>T12+S12</f>
        <v>56</v>
      </c>
      <c r="V12" s="123">
        <v>24</v>
      </c>
      <c r="W12" s="123">
        <v>14</v>
      </c>
      <c r="X12" s="150">
        <f>W12+V12</f>
        <v>38</v>
      </c>
    </row>
    <row r="13" spans="1:24" ht="15.6" x14ac:dyDescent="0.3">
      <c r="A13" s="149" t="s">
        <v>49</v>
      </c>
      <c r="B13" s="121" t="s">
        <v>50</v>
      </c>
      <c r="C13" s="122" t="s">
        <v>43</v>
      </c>
      <c r="D13" s="123">
        <v>54</v>
      </c>
      <c r="E13" s="124">
        <v>18</v>
      </c>
      <c r="F13" s="123">
        <f>D13-E13</f>
        <v>36</v>
      </c>
      <c r="G13" s="123">
        <f>F13</f>
        <v>36</v>
      </c>
      <c r="H13" s="124">
        <v>10</v>
      </c>
      <c r="I13" s="123">
        <v>0</v>
      </c>
      <c r="J13" s="123">
        <v>0</v>
      </c>
      <c r="K13" s="123">
        <v>0</v>
      </c>
      <c r="L13" s="125"/>
      <c r="M13" s="125"/>
      <c r="N13" s="125"/>
      <c r="O13" s="125"/>
      <c r="P13" s="123"/>
      <c r="Q13" s="123"/>
      <c r="R13" s="150"/>
      <c r="S13" s="123"/>
      <c r="T13" s="123"/>
      <c r="U13" s="150"/>
      <c r="V13" s="123"/>
      <c r="W13" s="123">
        <v>36</v>
      </c>
      <c r="X13" s="150">
        <f>W13</f>
        <v>36</v>
      </c>
    </row>
    <row r="14" spans="1:24" ht="15.6" x14ac:dyDescent="0.3">
      <c r="A14" s="149" t="s">
        <v>51</v>
      </c>
      <c r="B14" s="121" t="s">
        <v>52</v>
      </c>
      <c r="C14" s="122" t="s">
        <v>43</v>
      </c>
      <c r="D14" s="123">
        <v>72</v>
      </c>
      <c r="E14" s="124">
        <v>24</v>
      </c>
      <c r="F14" s="123">
        <f>D14-E14</f>
        <v>48</v>
      </c>
      <c r="G14" s="123">
        <f>F14</f>
        <v>48</v>
      </c>
      <c r="H14" s="124">
        <v>10</v>
      </c>
      <c r="I14" s="123">
        <v>0</v>
      </c>
      <c r="J14" s="123">
        <v>0</v>
      </c>
      <c r="K14" s="123">
        <v>0</v>
      </c>
      <c r="L14" s="125"/>
      <c r="M14" s="125"/>
      <c r="N14" s="125"/>
      <c r="O14" s="125"/>
      <c r="P14" s="123">
        <v>20</v>
      </c>
      <c r="Q14" s="123">
        <v>28</v>
      </c>
      <c r="R14" s="150">
        <f>Q14+P14</f>
        <v>48</v>
      </c>
      <c r="S14" s="123"/>
      <c r="T14" s="123"/>
      <c r="U14" s="150"/>
      <c r="V14" s="123"/>
      <c r="W14" s="123"/>
      <c r="X14" s="123"/>
    </row>
    <row r="15" spans="1:24" ht="49.5" customHeight="1" x14ac:dyDescent="0.3">
      <c r="A15" s="151" t="s">
        <v>53</v>
      </c>
      <c r="B15" s="152" t="s">
        <v>54</v>
      </c>
      <c r="C15" s="153" t="s">
        <v>55</v>
      </c>
      <c r="D15" s="154">
        <f>SUM(D16:D17)</f>
        <v>222</v>
      </c>
      <c r="E15" s="154">
        <f>SUM(E16:E17)</f>
        <v>74</v>
      </c>
      <c r="F15" s="154">
        <f>SUM(F16:F17)</f>
        <v>148</v>
      </c>
      <c r="G15" s="154">
        <f t="shared" ref="G15:K15" si="1">SUM(G16:G17)</f>
        <v>48</v>
      </c>
      <c r="H15" s="154">
        <f t="shared" si="1"/>
        <v>100</v>
      </c>
      <c r="I15" s="154">
        <f t="shared" si="1"/>
        <v>0</v>
      </c>
      <c r="J15" s="154">
        <f>SUM(J16:J17)</f>
        <v>0</v>
      </c>
      <c r="K15" s="154">
        <f t="shared" si="1"/>
        <v>0</v>
      </c>
      <c r="L15" s="155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</row>
    <row r="16" spans="1:24" ht="15.6" x14ac:dyDescent="0.3">
      <c r="A16" s="3" t="s">
        <v>56</v>
      </c>
      <c r="B16" s="121" t="s">
        <v>36</v>
      </c>
      <c r="C16" s="122" t="s">
        <v>57</v>
      </c>
      <c r="D16" s="123">
        <f t="shared" ref="D16:D17" si="2">E16+F16</f>
        <v>102</v>
      </c>
      <c r="E16" s="124">
        <v>34</v>
      </c>
      <c r="F16" s="123">
        <f>SUM(P16:X16)</f>
        <v>68</v>
      </c>
      <c r="G16" s="123">
        <v>18</v>
      </c>
      <c r="H16" s="123">
        <v>50</v>
      </c>
      <c r="I16" s="123">
        <v>0</v>
      </c>
      <c r="J16" s="123">
        <v>0</v>
      </c>
      <c r="K16" s="123">
        <v>0</v>
      </c>
      <c r="L16" s="125"/>
      <c r="M16" s="125"/>
      <c r="N16" s="125"/>
      <c r="O16" s="125"/>
      <c r="P16" s="123"/>
      <c r="Q16" s="123">
        <v>32</v>
      </c>
      <c r="R16" s="123"/>
      <c r="S16" s="123">
        <v>36</v>
      </c>
      <c r="T16" s="123"/>
      <c r="U16" s="123"/>
      <c r="V16" s="123"/>
      <c r="W16" s="123"/>
      <c r="X16" s="123"/>
    </row>
    <row r="17" spans="1:24" ht="15.6" x14ac:dyDescent="0.3">
      <c r="A17" s="3" t="s">
        <v>58</v>
      </c>
      <c r="B17" s="121" t="s">
        <v>37</v>
      </c>
      <c r="C17" s="122" t="s">
        <v>57</v>
      </c>
      <c r="D17" s="123">
        <f t="shared" si="2"/>
        <v>120</v>
      </c>
      <c r="E17" s="124">
        <v>40</v>
      </c>
      <c r="F17" s="123">
        <f>SUM(P17:X17)</f>
        <v>80</v>
      </c>
      <c r="G17" s="123">
        <v>30</v>
      </c>
      <c r="H17" s="123">
        <v>50</v>
      </c>
      <c r="I17" s="123">
        <v>0</v>
      </c>
      <c r="J17" s="123">
        <v>0</v>
      </c>
      <c r="K17" s="123">
        <v>0</v>
      </c>
      <c r="L17" s="125"/>
      <c r="M17" s="125"/>
      <c r="N17" s="125"/>
      <c r="O17" s="125"/>
      <c r="P17" s="123"/>
      <c r="Q17" s="123">
        <v>32</v>
      </c>
      <c r="R17" s="123"/>
      <c r="S17" s="123">
        <v>48</v>
      </c>
      <c r="T17" s="123"/>
      <c r="U17" s="123"/>
      <c r="V17" s="123"/>
      <c r="W17" s="123"/>
      <c r="X17" s="123"/>
    </row>
    <row r="18" spans="1:24" ht="46.8" x14ac:dyDescent="0.3">
      <c r="A18" s="151" t="s">
        <v>59</v>
      </c>
      <c r="B18" s="152" t="s">
        <v>60</v>
      </c>
      <c r="C18" s="156" t="s">
        <v>366</v>
      </c>
      <c r="D18" s="157">
        <f>D19+D28</f>
        <v>4420</v>
      </c>
      <c r="E18" s="157">
        <f t="shared" ref="E18:K18" si="3">E19+E28</f>
        <v>1177</v>
      </c>
      <c r="F18" s="158">
        <f t="shared" si="3"/>
        <v>3243</v>
      </c>
      <c r="G18" s="157">
        <f t="shared" si="3"/>
        <v>1271</v>
      </c>
      <c r="H18" s="157">
        <f t="shared" si="3"/>
        <v>1031</v>
      </c>
      <c r="I18" s="157">
        <f t="shared" si="3"/>
        <v>40</v>
      </c>
      <c r="J18" s="157">
        <f>J19+J28</f>
        <v>900</v>
      </c>
      <c r="K18" s="157">
        <f t="shared" si="3"/>
        <v>80</v>
      </c>
      <c r="L18" s="159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</row>
    <row r="19" spans="1:24" ht="31.2" x14ac:dyDescent="0.3">
      <c r="A19" s="2" t="s">
        <v>61</v>
      </c>
      <c r="B19" s="160" t="s">
        <v>62</v>
      </c>
      <c r="C19" s="161" t="s">
        <v>63</v>
      </c>
      <c r="D19" s="162">
        <f t="shared" ref="D19:K19" si="4">SUM(D20:D27)</f>
        <v>900</v>
      </c>
      <c r="E19" s="162">
        <f t="shared" si="4"/>
        <v>300</v>
      </c>
      <c r="F19" s="162">
        <f t="shared" si="4"/>
        <v>600</v>
      </c>
      <c r="G19" s="162">
        <f t="shared" si="4"/>
        <v>334</v>
      </c>
      <c r="H19" s="162">
        <f t="shared" si="4"/>
        <v>266</v>
      </c>
      <c r="I19" s="162">
        <f t="shared" si="4"/>
        <v>0</v>
      </c>
      <c r="J19" s="162">
        <f>SUM(J20:J27)</f>
        <v>0</v>
      </c>
      <c r="K19" s="162">
        <f t="shared" si="4"/>
        <v>20</v>
      </c>
      <c r="L19" s="163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</row>
    <row r="20" spans="1:24" ht="15.6" x14ac:dyDescent="0.3">
      <c r="A20" s="3" t="s">
        <v>64</v>
      </c>
      <c r="B20" s="121" t="s">
        <v>65</v>
      </c>
      <c r="C20" s="122" t="s">
        <v>43</v>
      </c>
      <c r="D20" s="123">
        <f t="shared" ref="D20:D27" si="5">E20+F20</f>
        <v>117</v>
      </c>
      <c r="E20" s="124">
        <v>39</v>
      </c>
      <c r="F20" s="123">
        <f t="shared" ref="F20:F27" si="6">SUM(P20:X20)</f>
        <v>78</v>
      </c>
      <c r="G20" s="123">
        <v>48</v>
      </c>
      <c r="H20" s="123">
        <v>30</v>
      </c>
      <c r="I20" s="123">
        <v>0</v>
      </c>
      <c r="J20" s="123">
        <v>0</v>
      </c>
      <c r="K20" s="123">
        <v>0</v>
      </c>
      <c r="L20" s="125"/>
      <c r="M20" s="125"/>
      <c r="N20" s="125"/>
      <c r="O20" s="125"/>
      <c r="P20" s="123">
        <v>78</v>
      </c>
      <c r="Q20" s="123"/>
      <c r="R20" s="123"/>
      <c r="S20" s="123"/>
      <c r="T20" s="123"/>
      <c r="U20" s="123"/>
      <c r="V20" s="123"/>
      <c r="W20" s="123"/>
      <c r="X20" s="123"/>
    </row>
    <row r="21" spans="1:24" ht="15.6" x14ac:dyDescent="0.3">
      <c r="A21" s="3" t="s">
        <v>66</v>
      </c>
      <c r="B21" s="121" t="s">
        <v>67</v>
      </c>
      <c r="C21" s="122" t="s">
        <v>43</v>
      </c>
      <c r="D21" s="123">
        <f t="shared" si="5"/>
        <v>108</v>
      </c>
      <c r="E21" s="124">
        <v>36</v>
      </c>
      <c r="F21" s="123">
        <f t="shared" si="6"/>
        <v>72</v>
      </c>
      <c r="G21" s="123">
        <v>42</v>
      </c>
      <c r="H21" s="123">
        <v>30</v>
      </c>
      <c r="I21" s="123">
        <v>0</v>
      </c>
      <c r="J21" s="123">
        <v>0</v>
      </c>
      <c r="K21" s="123">
        <v>0</v>
      </c>
      <c r="L21" s="125"/>
      <c r="M21" s="125"/>
      <c r="N21" s="125"/>
      <c r="O21" s="125"/>
      <c r="P21" s="123">
        <v>72</v>
      </c>
      <c r="Q21" s="123"/>
      <c r="R21" s="123"/>
      <c r="S21" s="123"/>
      <c r="T21" s="123"/>
      <c r="U21" s="123"/>
      <c r="V21" s="123"/>
      <c r="W21" s="123"/>
      <c r="X21" s="123"/>
    </row>
    <row r="22" spans="1:24" ht="31.2" x14ac:dyDescent="0.3">
      <c r="A22" s="3" t="s">
        <v>68</v>
      </c>
      <c r="B22" s="121" t="s">
        <v>69</v>
      </c>
      <c r="C22" s="122" t="s">
        <v>43</v>
      </c>
      <c r="D22" s="123">
        <f t="shared" si="5"/>
        <v>102</v>
      </c>
      <c r="E22" s="124">
        <v>34</v>
      </c>
      <c r="F22" s="123">
        <f t="shared" si="6"/>
        <v>68</v>
      </c>
      <c r="G22" s="123">
        <v>34</v>
      </c>
      <c r="H22" s="123">
        <v>34</v>
      </c>
      <c r="I22" s="123">
        <v>0</v>
      </c>
      <c r="J22" s="123">
        <v>0</v>
      </c>
      <c r="K22" s="123">
        <v>0</v>
      </c>
      <c r="L22" s="125"/>
      <c r="M22" s="125"/>
      <c r="N22" s="125"/>
      <c r="O22" s="125"/>
      <c r="P22" s="123">
        <v>68</v>
      </c>
      <c r="Q22" s="123"/>
      <c r="R22" s="123"/>
      <c r="S22" s="123"/>
      <c r="T22" s="123"/>
      <c r="U22" s="123"/>
      <c r="V22" s="123"/>
      <c r="W22" s="123"/>
      <c r="X22" s="123"/>
    </row>
    <row r="23" spans="1:24" ht="15.6" x14ac:dyDescent="0.3">
      <c r="A23" s="3" t="s">
        <v>70</v>
      </c>
      <c r="B23" s="121" t="s">
        <v>71</v>
      </c>
      <c r="C23" s="122" t="s">
        <v>43</v>
      </c>
      <c r="D23" s="123">
        <f t="shared" si="5"/>
        <v>108</v>
      </c>
      <c r="E23" s="124">
        <v>36</v>
      </c>
      <c r="F23" s="123">
        <f t="shared" si="6"/>
        <v>72</v>
      </c>
      <c r="G23" s="123">
        <v>36</v>
      </c>
      <c r="H23" s="123">
        <v>36</v>
      </c>
      <c r="I23" s="123">
        <v>0</v>
      </c>
      <c r="J23" s="123">
        <v>0</v>
      </c>
      <c r="K23" s="123">
        <v>0</v>
      </c>
      <c r="L23" s="125"/>
      <c r="M23" s="125"/>
      <c r="N23" s="125"/>
      <c r="O23" s="125"/>
      <c r="P23" s="123">
        <v>72</v>
      </c>
      <c r="Q23" s="123"/>
      <c r="R23" s="123"/>
      <c r="S23" s="123"/>
      <c r="T23" s="123"/>
      <c r="U23" s="123"/>
      <c r="V23" s="123"/>
      <c r="W23" s="123"/>
      <c r="X23" s="123"/>
    </row>
    <row r="24" spans="1:24" ht="31.2" x14ac:dyDescent="0.3">
      <c r="A24" s="3" t="s">
        <v>72</v>
      </c>
      <c r="B24" s="121" t="s">
        <v>73</v>
      </c>
      <c r="C24" s="122" t="s">
        <v>74</v>
      </c>
      <c r="D24" s="123">
        <f t="shared" si="5"/>
        <v>201</v>
      </c>
      <c r="E24" s="124">
        <v>67</v>
      </c>
      <c r="F24" s="123">
        <f t="shared" si="6"/>
        <v>134</v>
      </c>
      <c r="G24" s="123">
        <v>68</v>
      </c>
      <c r="H24" s="123">
        <v>66</v>
      </c>
      <c r="I24" s="123">
        <v>0</v>
      </c>
      <c r="J24" s="123">
        <v>0</v>
      </c>
      <c r="K24" s="123">
        <v>0</v>
      </c>
      <c r="L24" s="125"/>
      <c r="M24" s="125"/>
      <c r="N24" s="125"/>
      <c r="O24" s="125"/>
      <c r="P24" s="123">
        <v>44</v>
      </c>
      <c r="Q24" s="123">
        <v>90</v>
      </c>
      <c r="R24" s="123"/>
      <c r="S24" s="123"/>
      <c r="T24" s="123"/>
      <c r="U24" s="123"/>
      <c r="V24" s="123"/>
      <c r="W24" s="123"/>
      <c r="X24" s="123"/>
    </row>
    <row r="25" spans="1:24" ht="31.2" x14ac:dyDescent="0.3">
      <c r="A25" s="3" t="s">
        <v>75</v>
      </c>
      <c r="B25" s="121" t="s">
        <v>76</v>
      </c>
      <c r="C25" s="122" t="s">
        <v>43</v>
      </c>
      <c r="D25" s="123">
        <f t="shared" si="5"/>
        <v>108</v>
      </c>
      <c r="E25" s="124">
        <v>36</v>
      </c>
      <c r="F25" s="123">
        <f t="shared" si="6"/>
        <v>72</v>
      </c>
      <c r="G25" s="123">
        <v>36</v>
      </c>
      <c r="H25" s="123">
        <v>36</v>
      </c>
      <c r="I25" s="123">
        <v>0</v>
      </c>
      <c r="J25" s="123">
        <v>0</v>
      </c>
      <c r="K25" s="123">
        <v>10</v>
      </c>
      <c r="L25" s="125"/>
      <c r="M25" s="125"/>
      <c r="N25" s="125"/>
      <c r="O25" s="125"/>
      <c r="P25" s="123"/>
      <c r="Q25" s="123">
        <v>72</v>
      </c>
      <c r="R25" s="123"/>
      <c r="S25" s="123"/>
      <c r="T25" s="123"/>
      <c r="U25" s="123"/>
      <c r="V25" s="123"/>
      <c r="W25" s="123"/>
      <c r="X25" s="123"/>
    </row>
    <row r="26" spans="1:24" ht="15.6" x14ac:dyDescent="0.3">
      <c r="A26" s="3" t="s">
        <v>77</v>
      </c>
      <c r="B26" s="121" t="s">
        <v>78</v>
      </c>
      <c r="C26" s="122" t="s">
        <v>43</v>
      </c>
      <c r="D26" s="123">
        <f t="shared" si="5"/>
        <v>54</v>
      </c>
      <c r="E26" s="124">
        <v>18</v>
      </c>
      <c r="F26" s="123">
        <f t="shared" si="6"/>
        <v>36</v>
      </c>
      <c r="G26" s="123">
        <v>24</v>
      </c>
      <c r="H26" s="123">
        <v>12</v>
      </c>
      <c r="I26" s="123">
        <v>0</v>
      </c>
      <c r="J26" s="123">
        <v>0</v>
      </c>
      <c r="K26" s="123">
        <v>10</v>
      </c>
      <c r="L26" s="125"/>
      <c r="M26" s="125"/>
      <c r="N26" s="125"/>
      <c r="O26" s="125"/>
      <c r="P26" s="123"/>
      <c r="Q26" s="123">
        <v>36</v>
      </c>
      <c r="R26" s="123"/>
      <c r="S26" s="123"/>
      <c r="T26" s="123"/>
      <c r="U26" s="123"/>
      <c r="V26" s="123"/>
      <c r="W26" s="123"/>
      <c r="X26" s="123"/>
    </row>
    <row r="27" spans="1:24" ht="15.6" x14ac:dyDescent="0.3">
      <c r="A27" s="3" t="s">
        <v>79</v>
      </c>
      <c r="B27" s="121" t="s">
        <v>80</v>
      </c>
      <c r="C27" s="122" t="s">
        <v>57</v>
      </c>
      <c r="D27" s="123">
        <f t="shared" si="5"/>
        <v>102</v>
      </c>
      <c r="E27" s="124">
        <v>34</v>
      </c>
      <c r="F27" s="123">
        <f t="shared" si="6"/>
        <v>68</v>
      </c>
      <c r="G27" s="123">
        <v>46</v>
      </c>
      <c r="H27" s="123">
        <v>22</v>
      </c>
      <c r="I27" s="123">
        <v>0</v>
      </c>
      <c r="J27" s="123">
        <v>0</v>
      </c>
      <c r="K27" s="123">
        <v>0</v>
      </c>
      <c r="L27" s="125"/>
      <c r="M27" s="125"/>
      <c r="N27" s="125"/>
      <c r="O27" s="125"/>
      <c r="P27" s="123"/>
      <c r="Q27" s="123"/>
      <c r="R27" s="123"/>
      <c r="S27" s="123"/>
      <c r="T27" s="123">
        <v>24</v>
      </c>
      <c r="U27" s="123"/>
      <c r="V27" s="123">
        <v>44</v>
      </c>
      <c r="W27" s="123"/>
      <c r="X27" s="123"/>
    </row>
    <row r="28" spans="1:24" ht="46.8" x14ac:dyDescent="0.3">
      <c r="A28" s="4" t="s">
        <v>81</v>
      </c>
      <c r="B28" s="164" t="s">
        <v>82</v>
      </c>
      <c r="C28" s="165" t="s">
        <v>83</v>
      </c>
      <c r="D28" s="166">
        <f>D29+D35+D40+D46</f>
        <v>3520</v>
      </c>
      <c r="E28" s="166">
        <f t="shared" ref="E28:K28" si="7">E29+E35+E40+E46</f>
        <v>877</v>
      </c>
      <c r="F28" s="166">
        <f t="shared" si="7"/>
        <v>2643</v>
      </c>
      <c r="G28" s="166">
        <f t="shared" si="7"/>
        <v>937</v>
      </c>
      <c r="H28" s="166">
        <f t="shared" si="7"/>
        <v>765</v>
      </c>
      <c r="I28" s="166">
        <f t="shared" si="7"/>
        <v>40</v>
      </c>
      <c r="J28" s="166">
        <f t="shared" si="7"/>
        <v>900</v>
      </c>
      <c r="K28" s="166">
        <f t="shared" si="7"/>
        <v>60</v>
      </c>
      <c r="L28" s="167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</row>
    <row r="29" spans="1:24" ht="46.8" x14ac:dyDescent="0.3">
      <c r="A29" s="151" t="s">
        <v>84</v>
      </c>
      <c r="B29" s="152" t="s">
        <v>85</v>
      </c>
      <c r="C29" s="156" t="s">
        <v>86</v>
      </c>
      <c r="D29" s="154">
        <f>SUM(D30:D34)</f>
        <v>892</v>
      </c>
      <c r="E29" s="154">
        <f>SUM(E30:E34)</f>
        <v>236</v>
      </c>
      <c r="F29" s="168">
        <f>SUM(F30:F34)</f>
        <v>656</v>
      </c>
      <c r="G29" s="154">
        <f t="shared" ref="G29:K29" si="8">SUM(G30:G34)</f>
        <v>247</v>
      </c>
      <c r="H29" s="154">
        <f t="shared" si="8"/>
        <v>228</v>
      </c>
      <c r="I29" s="154">
        <f t="shared" si="8"/>
        <v>0</v>
      </c>
      <c r="J29" s="154">
        <f t="shared" si="8"/>
        <v>180</v>
      </c>
      <c r="K29" s="155">
        <f t="shared" si="8"/>
        <v>40</v>
      </c>
      <c r="L29" s="155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</row>
    <row r="30" spans="1:24" ht="31.2" x14ac:dyDescent="0.3">
      <c r="A30" s="3" t="s">
        <v>87</v>
      </c>
      <c r="B30" s="121" t="s">
        <v>88</v>
      </c>
      <c r="C30" s="122" t="s">
        <v>367</v>
      </c>
      <c r="D30" s="123">
        <v>304</v>
      </c>
      <c r="E30" s="124">
        <v>100</v>
      </c>
      <c r="F30" s="123">
        <f>D30-E30</f>
        <v>204</v>
      </c>
      <c r="G30" s="123">
        <v>97</v>
      </c>
      <c r="H30" s="123">
        <v>106</v>
      </c>
      <c r="I30" s="123">
        <v>0</v>
      </c>
      <c r="J30" s="123">
        <v>0</v>
      </c>
      <c r="K30" s="125">
        <v>20</v>
      </c>
      <c r="L30" s="125"/>
      <c r="M30" s="125"/>
      <c r="N30" s="125"/>
      <c r="O30" s="125"/>
      <c r="P30" s="123">
        <v>110</v>
      </c>
      <c r="Q30" s="123">
        <v>94</v>
      </c>
      <c r="R30" s="123"/>
      <c r="S30" s="123"/>
      <c r="T30" s="123"/>
      <c r="U30" s="123"/>
      <c r="V30" s="123"/>
      <c r="W30" s="123"/>
      <c r="X30" s="123"/>
    </row>
    <row r="31" spans="1:24" ht="46.8" x14ac:dyDescent="0.3">
      <c r="A31" s="3" t="s">
        <v>89</v>
      </c>
      <c r="B31" s="121" t="s">
        <v>90</v>
      </c>
      <c r="C31" s="122" t="s">
        <v>74</v>
      </c>
      <c r="D31" s="123">
        <f>E31+F31</f>
        <v>108</v>
      </c>
      <c r="E31" s="124">
        <v>36</v>
      </c>
      <c r="F31" s="123">
        <v>72</v>
      </c>
      <c r="G31" s="123">
        <v>38</v>
      </c>
      <c r="H31" s="123">
        <v>34</v>
      </c>
      <c r="I31" s="123">
        <v>0</v>
      </c>
      <c r="J31" s="123">
        <v>0</v>
      </c>
      <c r="K31" s="125"/>
      <c r="L31" s="125"/>
      <c r="M31" s="125"/>
      <c r="N31" s="125"/>
      <c r="O31" s="125"/>
      <c r="P31" s="123"/>
      <c r="Q31" s="123">
        <v>40</v>
      </c>
      <c r="R31" s="123"/>
      <c r="S31" s="123">
        <v>32</v>
      </c>
      <c r="T31" s="123"/>
      <c r="U31" s="123"/>
      <c r="V31" s="123"/>
      <c r="W31" s="123"/>
      <c r="X31" s="123"/>
    </row>
    <row r="32" spans="1:24" ht="46.8" x14ac:dyDescent="0.3">
      <c r="A32" s="3" t="s">
        <v>91</v>
      </c>
      <c r="B32" s="121" t="s">
        <v>92</v>
      </c>
      <c r="C32" s="122" t="s">
        <v>93</v>
      </c>
      <c r="D32" s="123">
        <f>E32+F32</f>
        <v>300</v>
      </c>
      <c r="E32" s="124">
        <v>100</v>
      </c>
      <c r="F32" s="123">
        <v>200</v>
      </c>
      <c r="G32" s="123">
        <v>112</v>
      </c>
      <c r="H32" s="123">
        <v>88</v>
      </c>
      <c r="I32" s="123">
        <v>0</v>
      </c>
      <c r="J32" s="123">
        <v>0</v>
      </c>
      <c r="K32" s="125">
        <v>20</v>
      </c>
      <c r="L32" s="125"/>
      <c r="M32" s="125"/>
      <c r="N32" s="125"/>
      <c r="O32" s="125"/>
      <c r="P32" s="123"/>
      <c r="Q32" s="123">
        <v>72</v>
      </c>
      <c r="R32" s="123"/>
      <c r="S32" s="123">
        <v>92</v>
      </c>
      <c r="T32" s="123">
        <v>36</v>
      </c>
      <c r="U32" s="123"/>
      <c r="V32" s="123"/>
      <c r="W32" s="123"/>
      <c r="X32" s="123"/>
    </row>
    <row r="33" spans="1:24" ht="15.6" x14ac:dyDescent="0.3">
      <c r="A33" s="169" t="s">
        <v>94</v>
      </c>
      <c r="B33" s="170" t="s">
        <v>95</v>
      </c>
      <c r="C33" s="171" t="s">
        <v>96</v>
      </c>
      <c r="D33" s="172">
        <f>SUM(P33:X33)</f>
        <v>144</v>
      </c>
      <c r="E33" s="172">
        <v>0</v>
      </c>
      <c r="F33" s="172">
        <f>D33</f>
        <v>144</v>
      </c>
      <c r="G33" s="172">
        <v>0</v>
      </c>
      <c r="H33" s="172">
        <v>0</v>
      </c>
      <c r="I33" s="173">
        <v>0</v>
      </c>
      <c r="J33" s="172">
        <f>D33</f>
        <v>144</v>
      </c>
      <c r="K33" s="173">
        <v>0</v>
      </c>
      <c r="L33" s="174"/>
      <c r="M33" s="174"/>
      <c r="N33" s="174"/>
      <c r="O33" s="174"/>
      <c r="P33" s="173">
        <v>72</v>
      </c>
      <c r="Q33" s="173"/>
      <c r="R33" s="173"/>
      <c r="S33" s="173">
        <v>72</v>
      </c>
      <c r="T33" s="173"/>
      <c r="U33" s="173"/>
      <c r="V33" s="173"/>
      <c r="W33" s="173"/>
      <c r="X33" s="173"/>
    </row>
    <row r="34" spans="1:24" ht="15.6" x14ac:dyDescent="0.3">
      <c r="A34" s="175" t="s">
        <v>97</v>
      </c>
      <c r="B34" s="176" t="s">
        <v>98</v>
      </c>
      <c r="C34" s="177" t="s">
        <v>43</v>
      </c>
      <c r="D34" s="178">
        <f>SUM(P34:X34)</f>
        <v>36</v>
      </c>
      <c r="E34" s="178">
        <v>0</v>
      </c>
      <c r="F34" s="178">
        <f>D34</f>
        <v>36</v>
      </c>
      <c r="G34" s="178">
        <v>0</v>
      </c>
      <c r="H34" s="178">
        <v>0</v>
      </c>
      <c r="I34" s="179">
        <v>0</v>
      </c>
      <c r="J34" s="178">
        <f>D34</f>
        <v>36</v>
      </c>
      <c r="K34" s="179">
        <v>0</v>
      </c>
      <c r="L34" s="180"/>
      <c r="M34" s="180"/>
      <c r="N34" s="180"/>
      <c r="O34" s="180"/>
      <c r="P34" s="179"/>
      <c r="Q34" s="179"/>
      <c r="R34" s="179"/>
      <c r="S34" s="179"/>
      <c r="T34" s="179">
        <v>36</v>
      </c>
      <c r="U34" s="179"/>
      <c r="V34" s="179"/>
      <c r="W34" s="179"/>
      <c r="X34" s="179"/>
    </row>
    <row r="35" spans="1:24" ht="46.8" x14ac:dyDescent="0.3">
      <c r="A35" s="151" t="s">
        <v>99</v>
      </c>
      <c r="B35" s="152" t="s">
        <v>100</v>
      </c>
      <c r="C35" s="153" t="s">
        <v>101</v>
      </c>
      <c r="D35" s="154">
        <f>SUM(D36:D39)</f>
        <v>1076</v>
      </c>
      <c r="E35" s="154">
        <f>SUM(E36:E39)</f>
        <v>202</v>
      </c>
      <c r="F35" s="168">
        <f>SUM(F36:F39)</f>
        <v>874</v>
      </c>
      <c r="G35" s="154">
        <f t="shared" ref="G35:L35" si="9">SUM(G36:G39)</f>
        <v>201</v>
      </c>
      <c r="H35" s="154">
        <f t="shared" si="9"/>
        <v>185</v>
      </c>
      <c r="I35" s="154">
        <f t="shared" si="9"/>
        <v>20</v>
      </c>
      <c r="J35" s="154">
        <f t="shared" si="9"/>
        <v>468</v>
      </c>
      <c r="K35" s="155">
        <f t="shared" si="9"/>
        <v>20</v>
      </c>
      <c r="L35" s="155">
        <f t="shared" si="9"/>
        <v>0</v>
      </c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</row>
    <row r="36" spans="1:24" ht="46.8" x14ac:dyDescent="0.3">
      <c r="A36" s="3" t="s">
        <v>102</v>
      </c>
      <c r="B36" s="121" t="s">
        <v>103</v>
      </c>
      <c r="C36" s="122" t="s">
        <v>368</v>
      </c>
      <c r="D36" s="123">
        <f t="shared" ref="D36:D37" si="10">E36+F36</f>
        <v>412</v>
      </c>
      <c r="E36" s="124">
        <v>137</v>
      </c>
      <c r="F36" s="123">
        <f>SUM(P36:X36)</f>
        <v>275</v>
      </c>
      <c r="G36" s="123">
        <v>137</v>
      </c>
      <c r="H36" s="123">
        <v>138</v>
      </c>
      <c r="I36" s="123">
        <v>0</v>
      </c>
      <c r="J36" s="123">
        <v>0</v>
      </c>
      <c r="K36" s="125">
        <v>20</v>
      </c>
      <c r="L36" s="125"/>
      <c r="M36" s="125"/>
      <c r="N36" s="125"/>
      <c r="O36" s="125"/>
      <c r="P36" s="123"/>
      <c r="Q36" s="123">
        <v>44</v>
      </c>
      <c r="R36" s="123"/>
      <c r="S36" s="123">
        <v>82</v>
      </c>
      <c r="T36" s="123">
        <v>108</v>
      </c>
      <c r="U36" s="123"/>
      <c r="V36" s="123">
        <v>41</v>
      </c>
      <c r="W36" s="123"/>
      <c r="X36" s="123"/>
    </row>
    <row r="37" spans="1:24" ht="15.75" customHeight="1" x14ac:dyDescent="0.3">
      <c r="A37" s="3" t="s">
        <v>104</v>
      </c>
      <c r="B37" s="121" t="s">
        <v>105</v>
      </c>
      <c r="C37" s="181" t="s">
        <v>96</v>
      </c>
      <c r="D37" s="123">
        <f t="shared" si="10"/>
        <v>196</v>
      </c>
      <c r="E37" s="124">
        <v>65</v>
      </c>
      <c r="F37" s="123">
        <f>SUM(P37:X37)</f>
        <v>131</v>
      </c>
      <c r="G37" s="123">
        <v>64</v>
      </c>
      <c r="H37" s="123">
        <v>47</v>
      </c>
      <c r="I37" s="123">
        <v>20</v>
      </c>
      <c r="J37" s="123">
        <v>0</v>
      </c>
      <c r="K37" s="125">
        <v>0</v>
      </c>
      <c r="L37" s="125"/>
      <c r="M37" s="125"/>
      <c r="N37" s="125"/>
      <c r="O37" s="125"/>
      <c r="P37" s="123"/>
      <c r="Q37" s="123">
        <v>101</v>
      </c>
      <c r="R37" s="123"/>
      <c r="S37" s="123">
        <v>30</v>
      </c>
      <c r="T37" s="123"/>
      <c r="U37" s="123"/>
      <c r="V37" s="123"/>
      <c r="W37" s="123"/>
      <c r="X37" s="123"/>
    </row>
    <row r="38" spans="1:24" ht="15.75" customHeight="1" x14ac:dyDescent="0.3">
      <c r="A38" s="169" t="s">
        <v>106</v>
      </c>
      <c r="B38" s="170" t="s">
        <v>95</v>
      </c>
      <c r="C38" s="171" t="s">
        <v>43</v>
      </c>
      <c r="D38" s="172">
        <f>SUM(P38:X38)</f>
        <v>180</v>
      </c>
      <c r="E38" s="172">
        <v>0</v>
      </c>
      <c r="F38" s="172">
        <f>D38</f>
        <v>180</v>
      </c>
      <c r="G38" s="172">
        <v>0</v>
      </c>
      <c r="H38" s="172">
        <v>0</v>
      </c>
      <c r="I38" s="173">
        <v>0</v>
      </c>
      <c r="J38" s="172">
        <f>D38</f>
        <v>180</v>
      </c>
      <c r="K38" s="173">
        <v>0</v>
      </c>
      <c r="L38" s="174"/>
      <c r="M38" s="174"/>
      <c r="N38" s="174"/>
      <c r="O38" s="174"/>
      <c r="P38" s="173"/>
      <c r="Q38" s="173">
        <v>72</v>
      </c>
      <c r="R38" s="173"/>
      <c r="S38" s="173"/>
      <c r="T38" s="173">
        <v>108</v>
      </c>
      <c r="U38" s="173"/>
      <c r="V38" s="173"/>
      <c r="W38" s="173"/>
      <c r="X38" s="173"/>
    </row>
    <row r="39" spans="1:24" ht="15.75" customHeight="1" x14ac:dyDescent="0.3">
      <c r="A39" s="175" t="s">
        <v>107</v>
      </c>
      <c r="B39" s="176" t="s">
        <v>108</v>
      </c>
      <c r="C39" s="177" t="s">
        <v>109</v>
      </c>
      <c r="D39" s="178">
        <f>SUM(P39:X39)</f>
        <v>288</v>
      </c>
      <c r="E39" s="178">
        <v>0</v>
      </c>
      <c r="F39" s="178">
        <f>D39</f>
        <v>288</v>
      </c>
      <c r="G39" s="178">
        <v>0</v>
      </c>
      <c r="H39" s="178">
        <v>0</v>
      </c>
      <c r="I39" s="179">
        <v>0</v>
      </c>
      <c r="J39" s="178">
        <f>D39</f>
        <v>288</v>
      </c>
      <c r="K39" s="179">
        <v>0</v>
      </c>
      <c r="L39" s="180"/>
      <c r="M39" s="180"/>
      <c r="N39" s="180"/>
      <c r="O39" s="180"/>
      <c r="P39" s="179"/>
      <c r="Q39" s="179"/>
      <c r="R39" s="179"/>
      <c r="S39" s="179">
        <v>144</v>
      </c>
      <c r="T39" s="179">
        <v>108</v>
      </c>
      <c r="U39" s="179"/>
      <c r="V39" s="179">
        <v>36</v>
      </c>
      <c r="W39" s="179"/>
      <c r="X39" s="179"/>
    </row>
    <row r="40" spans="1:24" ht="15.75" customHeight="1" x14ac:dyDescent="0.3">
      <c r="A40" s="151" t="s">
        <v>110</v>
      </c>
      <c r="B40" s="152" t="s">
        <v>111</v>
      </c>
      <c r="C40" s="156" t="s">
        <v>112</v>
      </c>
      <c r="D40" s="182">
        <f>SUM(D41:D45)</f>
        <v>1264</v>
      </c>
      <c r="E40" s="182">
        <f>SUM(E41:E45)</f>
        <v>367</v>
      </c>
      <c r="F40" s="183">
        <f>SUM(F41:F45)</f>
        <v>897</v>
      </c>
      <c r="G40" s="182">
        <f t="shared" ref="G40:K40" si="11">SUM(G41:G45)</f>
        <v>391</v>
      </c>
      <c r="H40" s="182">
        <f t="shared" si="11"/>
        <v>306</v>
      </c>
      <c r="I40" s="182">
        <f t="shared" si="11"/>
        <v>20</v>
      </c>
      <c r="J40" s="182">
        <f t="shared" si="11"/>
        <v>180</v>
      </c>
      <c r="K40" s="159">
        <f t="shared" si="11"/>
        <v>0</v>
      </c>
      <c r="L40" s="159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</row>
    <row r="41" spans="1:24" ht="48.75" customHeight="1" x14ac:dyDescent="0.3">
      <c r="A41" s="3" t="s">
        <v>113</v>
      </c>
      <c r="B41" s="121" t="s">
        <v>114</v>
      </c>
      <c r="C41" s="122" t="s">
        <v>115</v>
      </c>
      <c r="D41" s="123">
        <f>E41+F41</f>
        <v>388</v>
      </c>
      <c r="E41" s="124">
        <v>129</v>
      </c>
      <c r="F41" s="123">
        <f>SUM(P41:X41)</f>
        <v>259</v>
      </c>
      <c r="G41" s="123">
        <v>143</v>
      </c>
      <c r="H41" s="123">
        <v>116</v>
      </c>
      <c r="I41" s="123">
        <v>0</v>
      </c>
      <c r="J41" s="123">
        <v>0</v>
      </c>
      <c r="K41" s="125">
        <v>0</v>
      </c>
      <c r="L41" s="125"/>
      <c r="M41" s="125"/>
      <c r="N41" s="125"/>
      <c r="O41" s="125"/>
      <c r="P41" s="123"/>
      <c r="Q41" s="123"/>
      <c r="R41" s="123"/>
      <c r="S41" s="123"/>
      <c r="T41" s="123">
        <v>54</v>
      </c>
      <c r="U41" s="123"/>
      <c r="V41" s="123">
        <v>137</v>
      </c>
      <c r="W41" s="123">
        <v>68</v>
      </c>
      <c r="X41" s="123"/>
    </row>
    <row r="42" spans="1:24" ht="15.75" customHeight="1" x14ac:dyDescent="0.3">
      <c r="A42" s="3" t="s">
        <v>116</v>
      </c>
      <c r="B42" s="121" t="s">
        <v>117</v>
      </c>
      <c r="C42" s="122" t="s">
        <v>118</v>
      </c>
      <c r="D42" s="123">
        <f t="shared" ref="D42:D43" si="12">E42+F42</f>
        <v>393</v>
      </c>
      <c r="E42" s="124">
        <v>137</v>
      </c>
      <c r="F42" s="123">
        <f>SUM(P42:X42)</f>
        <v>256</v>
      </c>
      <c r="G42" s="123">
        <v>136</v>
      </c>
      <c r="H42" s="123">
        <v>100</v>
      </c>
      <c r="I42" s="123">
        <v>20</v>
      </c>
      <c r="J42" s="123">
        <v>0</v>
      </c>
      <c r="K42" s="125">
        <v>0</v>
      </c>
      <c r="L42" s="125"/>
      <c r="M42" s="125"/>
      <c r="N42" s="125"/>
      <c r="O42" s="125"/>
      <c r="P42" s="123"/>
      <c r="Q42" s="123"/>
      <c r="R42" s="123"/>
      <c r="S42" s="123"/>
      <c r="T42" s="123">
        <v>82</v>
      </c>
      <c r="U42" s="123"/>
      <c r="V42" s="123">
        <v>66</v>
      </c>
      <c r="W42" s="123">
        <v>108</v>
      </c>
      <c r="X42" s="123"/>
    </row>
    <row r="43" spans="1:24" ht="31.2" x14ac:dyDescent="0.3">
      <c r="A43" s="3" t="s">
        <v>119</v>
      </c>
      <c r="B43" s="121" t="s">
        <v>120</v>
      </c>
      <c r="C43" s="122" t="s">
        <v>369</v>
      </c>
      <c r="D43" s="123">
        <f t="shared" si="12"/>
        <v>303</v>
      </c>
      <c r="E43" s="124">
        <v>101</v>
      </c>
      <c r="F43" s="123">
        <f>SUM(P43:X43)</f>
        <v>202</v>
      </c>
      <c r="G43" s="123">
        <v>112</v>
      </c>
      <c r="H43" s="123">
        <v>90</v>
      </c>
      <c r="I43" s="123">
        <v>0</v>
      </c>
      <c r="J43" s="123">
        <v>0</v>
      </c>
      <c r="K43" s="125">
        <v>0</v>
      </c>
      <c r="L43" s="125"/>
      <c r="M43" s="125"/>
      <c r="N43" s="125"/>
      <c r="O43" s="125"/>
      <c r="P43" s="123"/>
      <c r="Q43" s="123"/>
      <c r="R43" s="123"/>
      <c r="S43" s="123"/>
      <c r="T43" s="123"/>
      <c r="U43" s="123"/>
      <c r="V43" s="123">
        <v>58</v>
      </c>
      <c r="W43" s="123">
        <v>144</v>
      </c>
      <c r="X43" s="123"/>
    </row>
    <row r="44" spans="1:24" ht="15.6" x14ac:dyDescent="0.3">
      <c r="A44" s="169" t="s">
        <v>121</v>
      </c>
      <c r="B44" s="170" t="s">
        <v>95</v>
      </c>
      <c r="C44" s="171" t="s">
        <v>43</v>
      </c>
      <c r="D44" s="172">
        <f>SUM(P44:X44)</f>
        <v>36</v>
      </c>
      <c r="E44" s="172">
        <v>0</v>
      </c>
      <c r="F44" s="172">
        <f>D44</f>
        <v>36</v>
      </c>
      <c r="G44" s="172">
        <v>0</v>
      </c>
      <c r="H44" s="172">
        <v>0</v>
      </c>
      <c r="I44" s="173">
        <v>0</v>
      </c>
      <c r="J44" s="172">
        <f>D44</f>
        <v>36</v>
      </c>
      <c r="K44" s="173">
        <v>0</v>
      </c>
      <c r="L44" s="174"/>
      <c r="M44" s="174"/>
      <c r="N44" s="174"/>
      <c r="O44" s="174"/>
      <c r="P44" s="173"/>
      <c r="Q44" s="173"/>
      <c r="R44" s="173"/>
      <c r="S44" s="173"/>
      <c r="T44" s="173">
        <v>36</v>
      </c>
      <c r="U44" s="173"/>
      <c r="V44" s="173"/>
      <c r="W44" s="173"/>
      <c r="X44" s="173"/>
    </row>
    <row r="45" spans="1:24" ht="15.6" x14ac:dyDescent="0.3">
      <c r="A45" s="175" t="s">
        <v>122</v>
      </c>
      <c r="B45" s="176" t="s">
        <v>108</v>
      </c>
      <c r="C45" s="177" t="s">
        <v>96</v>
      </c>
      <c r="D45" s="178">
        <f>SUM(P45:X45)</f>
        <v>144</v>
      </c>
      <c r="E45" s="178">
        <v>0</v>
      </c>
      <c r="F45" s="178">
        <f>D45</f>
        <v>144</v>
      </c>
      <c r="G45" s="178">
        <v>0</v>
      </c>
      <c r="H45" s="178">
        <v>0</v>
      </c>
      <c r="I45" s="179">
        <v>0</v>
      </c>
      <c r="J45" s="178">
        <f>D45</f>
        <v>144</v>
      </c>
      <c r="K45" s="179">
        <v>0</v>
      </c>
      <c r="L45" s="180"/>
      <c r="M45" s="180"/>
      <c r="N45" s="180"/>
      <c r="O45" s="180"/>
      <c r="P45" s="179"/>
      <c r="Q45" s="179"/>
      <c r="R45" s="179"/>
      <c r="S45" s="179"/>
      <c r="T45" s="179"/>
      <c r="U45" s="179"/>
      <c r="V45" s="179">
        <v>108</v>
      </c>
      <c r="W45" s="179">
        <v>36</v>
      </c>
      <c r="X45" s="179"/>
    </row>
    <row r="46" spans="1:24" ht="46.8" x14ac:dyDescent="0.3">
      <c r="A46" s="151" t="s">
        <v>123</v>
      </c>
      <c r="B46" s="152" t="s">
        <v>124</v>
      </c>
      <c r="C46" s="156" t="s">
        <v>125</v>
      </c>
      <c r="D46" s="154">
        <f>SUM(D47:D49)</f>
        <v>288</v>
      </c>
      <c r="E46" s="154">
        <f>SUM(E47:E49)</f>
        <v>72</v>
      </c>
      <c r="F46" s="168">
        <f>SUM(F47:F49)</f>
        <v>216</v>
      </c>
      <c r="G46" s="154">
        <f t="shared" ref="G46:K46" si="13">SUM(G47:G49)</f>
        <v>98</v>
      </c>
      <c r="H46" s="154">
        <f t="shared" si="13"/>
        <v>46</v>
      </c>
      <c r="I46" s="154">
        <f t="shared" si="13"/>
        <v>0</v>
      </c>
      <c r="J46" s="154">
        <f t="shared" si="13"/>
        <v>72</v>
      </c>
      <c r="K46" s="155">
        <f t="shared" si="13"/>
        <v>0</v>
      </c>
      <c r="L46" s="155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</row>
    <row r="47" spans="1:24" ht="46.8" x14ac:dyDescent="0.3">
      <c r="A47" s="3" t="s">
        <v>126</v>
      </c>
      <c r="B47" s="121" t="s">
        <v>370</v>
      </c>
      <c r="C47" s="122" t="s">
        <v>371</v>
      </c>
      <c r="D47" s="123">
        <f t="shared" ref="D47" si="14">E47+F47</f>
        <v>216</v>
      </c>
      <c r="E47" s="124">
        <v>72</v>
      </c>
      <c r="F47" s="123">
        <f>SUM(P47:X47)</f>
        <v>144</v>
      </c>
      <c r="G47" s="123">
        <v>98</v>
      </c>
      <c r="H47" s="123">
        <v>46</v>
      </c>
      <c r="I47" s="123">
        <v>0</v>
      </c>
      <c r="J47" s="123">
        <v>0</v>
      </c>
      <c r="K47" s="125">
        <v>0</v>
      </c>
      <c r="L47" s="125"/>
      <c r="M47" s="125"/>
      <c r="N47" s="125"/>
      <c r="O47" s="125"/>
      <c r="P47" s="123"/>
      <c r="Q47" s="123"/>
      <c r="R47" s="123"/>
      <c r="S47" s="123"/>
      <c r="T47" s="123">
        <v>144</v>
      </c>
      <c r="U47" s="123"/>
      <c r="V47" s="123"/>
      <c r="W47" s="123"/>
      <c r="X47" s="123"/>
    </row>
    <row r="48" spans="1:24" ht="15.6" x14ac:dyDescent="0.3">
      <c r="A48" s="169" t="s">
        <v>127</v>
      </c>
      <c r="B48" s="170" t="s">
        <v>95</v>
      </c>
      <c r="C48" s="171" t="s">
        <v>43</v>
      </c>
      <c r="D48" s="172">
        <f>SUM(P48:X48)</f>
        <v>36</v>
      </c>
      <c r="E48" s="172">
        <v>0</v>
      </c>
      <c r="F48" s="172">
        <f>D48</f>
        <v>36</v>
      </c>
      <c r="G48" s="172">
        <v>0</v>
      </c>
      <c r="H48" s="172">
        <v>0</v>
      </c>
      <c r="I48" s="173">
        <v>0</v>
      </c>
      <c r="J48" s="172">
        <f>D48</f>
        <v>36</v>
      </c>
      <c r="K48" s="173">
        <v>0</v>
      </c>
      <c r="L48" s="174"/>
      <c r="M48" s="174"/>
      <c r="N48" s="174"/>
      <c r="O48" s="174"/>
      <c r="P48" s="173"/>
      <c r="Q48" s="173"/>
      <c r="R48" s="173"/>
      <c r="S48" s="173"/>
      <c r="T48" s="173">
        <v>36</v>
      </c>
      <c r="U48" s="173"/>
      <c r="V48" s="173"/>
      <c r="W48" s="173"/>
      <c r="X48" s="173"/>
    </row>
    <row r="49" spans="1:24" ht="15.6" x14ac:dyDescent="0.3">
      <c r="A49" s="175" t="s">
        <v>128</v>
      </c>
      <c r="B49" s="176" t="s">
        <v>108</v>
      </c>
      <c r="C49" s="177" t="s">
        <v>43</v>
      </c>
      <c r="D49" s="178">
        <f>SUM(P49:X49)</f>
        <v>36</v>
      </c>
      <c r="E49" s="178">
        <v>0</v>
      </c>
      <c r="F49" s="178">
        <f>D49</f>
        <v>36</v>
      </c>
      <c r="G49" s="178">
        <v>0</v>
      </c>
      <c r="H49" s="178">
        <v>0</v>
      </c>
      <c r="I49" s="179">
        <v>0</v>
      </c>
      <c r="J49" s="178">
        <f>D49</f>
        <v>36</v>
      </c>
      <c r="K49" s="179">
        <v>0</v>
      </c>
      <c r="L49" s="180"/>
      <c r="M49" s="180"/>
      <c r="N49" s="180"/>
      <c r="O49" s="180"/>
      <c r="P49" s="179"/>
      <c r="Q49" s="179"/>
      <c r="R49" s="179"/>
      <c r="S49" s="179"/>
      <c r="T49" s="179">
        <v>36</v>
      </c>
      <c r="U49" s="179"/>
      <c r="V49" s="179"/>
      <c r="W49" s="179"/>
      <c r="X49" s="179"/>
    </row>
    <row r="50" spans="1:24" ht="46.8" x14ac:dyDescent="0.3">
      <c r="A50" s="184"/>
      <c r="B50" s="185" t="s">
        <v>129</v>
      </c>
      <c r="C50" s="186" t="s">
        <v>130</v>
      </c>
      <c r="D50" s="187">
        <f t="shared" ref="D50:J50" si="15">D8+D15+D18</f>
        <v>5416</v>
      </c>
      <c r="E50" s="187">
        <f t="shared" si="15"/>
        <v>1509</v>
      </c>
      <c r="F50" s="187">
        <f t="shared" si="15"/>
        <v>3907</v>
      </c>
      <c r="G50" s="187">
        <f t="shared" si="15"/>
        <v>1465</v>
      </c>
      <c r="H50" s="187">
        <f t="shared" si="15"/>
        <v>1525</v>
      </c>
      <c r="I50" s="187">
        <f t="shared" si="15"/>
        <v>40</v>
      </c>
      <c r="J50" s="187">
        <f t="shared" si="15"/>
        <v>900</v>
      </c>
      <c r="K50" s="188">
        <f t="shared" ref="K50" si="16">K8+K15+K18</f>
        <v>80</v>
      </c>
      <c r="L50" s="150"/>
      <c r="M50" s="150">
        <f>SUM(M7:M49)</f>
        <v>0</v>
      </c>
      <c r="N50" s="150">
        <f>SUM(N7:N49)</f>
        <v>0</v>
      </c>
      <c r="O50" s="150"/>
      <c r="P50" s="150">
        <f>SUM(P8:P49)</f>
        <v>616</v>
      </c>
      <c r="Q50" s="150">
        <f t="shared" ref="Q50:W50" si="17">SUM(Q8:Q49)</f>
        <v>829</v>
      </c>
      <c r="R50" s="150">
        <f>P50+Q50</f>
        <v>1445</v>
      </c>
      <c r="S50" s="150">
        <f t="shared" si="17"/>
        <v>590</v>
      </c>
      <c r="T50" s="150">
        <f t="shared" si="17"/>
        <v>866</v>
      </c>
      <c r="U50" s="150">
        <f>S50+T50</f>
        <v>1456</v>
      </c>
      <c r="V50" s="150">
        <f t="shared" si="17"/>
        <v>586</v>
      </c>
      <c r="W50" s="150">
        <f t="shared" si="17"/>
        <v>420</v>
      </c>
      <c r="X50" s="150">
        <f>V50+W50</f>
        <v>1006</v>
      </c>
    </row>
    <row r="51" spans="1:24" ht="15.6" x14ac:dyDescent="0.3">
      <c r="A51" s="189"/>
      <c r="B51" s="190" t="s">
        <v>131</v>
      </c>
      <c r="C51" s="191"/>
      <c r="D51" s="191">
        <v>5652</v>
      </c>
      <c r="E51" s="191">
        <v>1764</v>
      </c>
      <c r="F51" s="191">
        <v>3888</v>
      </c>
      <c r="G51" s="192"/>
      <c r="H51" s="192"/>
      <c r="I51" s="192"/>
      <c r="J51" s="192"/>
      <c r="K51" s="191"/>
      <c r="L51" s="191"/>
      <c r="M51" s="191"/>
      <c r="N51" s="191"/>
      <c r="O51" s="191"/>
      <c r="P51" s="191">
        <v>612</v>
      </c>
      <c r="Q51" s="191">
        <v>828</v>
      </c>
      <c r="R51" s="191"/>
      <c r="S51" s="191">
        <v>576</v>
      </c>
      <c r="T51" s="191">
        <v>864</v>
      </c>
      <c r="U51" s="191"/>
      <c r="V51" s="191">
        <v>576</v>
      </c>
      <c r="W51" s="191">
        <v>468</v>
      </c>
      <c r="X51" s="191"/>
    </row>
    <row r="52" spans="1:24" ht="31.2" x14ac:dyDescent="0.3">
      <c r="A52" s="193" t="s">
        <v>132</v>
      </c>
      <c r="B52" s="194" t="s">
        <v>133</v>
      </c>
      <c r="C52" s="195"/>
      <c r="D52" s="150">
        <v>144</v>
      </c>
      <c r="E52" s="150"/>
      <c r="F52" s="79"/>
      <c r="G52" s="150"/>
      <c r="H52" s="196"/>
      <c r="I52" s="196"/>
      <c r="J52" s="196"/>
      <c r="K52" s="196"/>
      <c r="L52" s="196"/>
      <c r="M52" s="196"/>
      <c r="N52" s="196"/>
      <c r="O52" s="196"/>
      <c r="P52" s="150"/>
      <c r="Q52" s="150"/>
      <c r="R52" s="150"/>
      <c r="S52" s="150"/>
      <c r="T52" s="150"/>
      <c r="U52" s="150"/>
      <c r="V52" s="150"/>
      <c r="W52" s="150" t="s">
        <v>134</v>
      </c>
      <c r="X52" s="150"/>
    </row>
    <row r="53" spans="1:24" ht="15.6" x14ac:dyDescent="0.3">
      <c r="A53" s="184" t="s">
        <v>135</v>
      </c>
      <c r="B53" s="194" t="s">
        <v>136</v>
      </c>
      <c r="C53" s="195"/>
      <c r="D53" s="150">
        <v>180</v>
      </c>
      <c r="E53" s="150"/>
      <c r="F53" s="79"/>
      <c r="G53" s="150"/>
      <c r="H53" s="150"/>
      <c r="I53" s="150"/>
      <c r="J53" s="150"/>
      <c r="K53" s="150"/>
      <c r="L53" s="150"/>
      <c r="M53" s="150" t="s">
        <v>137</v>
      </c>
      <c r="N53" s="150" t="s">
        <v>137</v>
      </c>
      <c r="O53" s="150"/>
      <c r="P53" s="150"/>
      <c r="Q53" s="150" t="s">
        <v>137</v>
      </c>
      <c r="R53" s="150"/>
      <c r="S53" s="150" t="s">
        <v>137</v>
      </c>
      <c r="T53" s="150" t="s">
        <v>137</v>
      </c>
      <c r="U53" s="150"/>
      <c r="V53" s="150" t="s">
        <v>137</v>
      </c>
      <c r="W53" s="150" t="s">
        <v>137</v>
      </c>
      <c r="X53" s="150"/>
    </row>
    <row r="54" spans="1:24" ht="31.2" x14ac:dyDescent="0.3">
      <c r="A54" s="146" t="s">
        <v>138</v>
      </c>
      <c r="B54" s="197" t="s">
        <v>139</v>
      </c>
      <c r="C54" s="137"/>
      <c r="D54" s="148">
        <v>216</v>
      </c>
      <c r="E54" s="138"/>
      <c r="F54" s="198"/>
      <c r="G54" s="199"/>
      <c r="H54" s="199"/>
      <c r="I54" s="199"/>
      <c r="J54" s="199"/>
      <c r="K54" s="138"/>
      <c r="L54" s="138"/>
      <c r="M54" s="138"/>
      <c r="N54" s="138"/>
      <c r="O54" s="138"/>
      <c r="P54" s="137"/>
      <c r="Q54" s="137"/>
      <c r="R54" s="137"/>
      <c r="S54" s="137"/>
      <c r="T54" s="137"/>
      <c r="U54" s="137"/>
      <c r="V54" s="137"/>
      <c r="W54" s="137" t="s">
        <v>140</v>
      </c>
      <c r="X54" s="137"/>
    </row>
    <row r="55" spans="1:24" ht="31.2" x14ac:dyDescent="0.3">
      <c r="A55" s="193" t="s">
        <v>141</v>
      </c>
      <c r="B55" s="200" t="s">
        <v>142</v>
      </c>
      <c r="C55" s="140"/>
      <c r="D55" s="150">
        <v>144</v>
      </c>
      <c r="E55" s="201"/>
      <c r="F55" s="202"/>
      <c r="G55" s="196"/>
      <c r="H55" s="196"/>
      <c r="I55" s="196"/>
      <c r="J55" s="196"/>
      <c r="K55" s="201"/>
      <c r="L55" s="201"/>
      <c r="M55" s="201"/>
      <c r="N55" s="201"/>
      <c r="O55" s="201"/>
      <c r="P55" s="140"/>
      <c r="Q55" s="140"/>
      <c r="R55" s="140"/>
      <c r="S55" s="140"/>
      <c r="T55" s="140"/>
      <c r="U55" s="140"/>
      <c r="V55" s="140"/>
      <c r="W55" s="140" t="s">
        <v>134</v>
      </c>
      <c r="X55" s="140"/>
    </row>
    <row r="56" spans="1:24" ht="31.2" x14ac:dyDescent="0.3">
      <c r="A56" s="203" t="s">
        <v>143</v>
      </c>
      <c r="B56" s="204" t="s">
        <v>144</v>
      </c>
      <c r="C56" s="205"/>
      <c r="D56" s="206">
        <v>72</v>
      </c>
      <c r="E56" s="207"/>
      <c r="F56" s="202"/>
      <c r="G56" s="196"/>
      <c r="H56" s="196"/>
      <c r="I56" s="196"/>
      <c r="J56" s="196"/>
      <c r="K56" s="201"/>
      <c r="L56" s="201"/>
      <c r="M56" s="201"/>
      <c r="N56" s="201"/>
      <c r="O56" s="201"/>
      <c r="P56" s="140"/>
      <c r="Q56" s="140"/>
      <c r="R56" s="140"/>
      <c r="S56" s="140"/>
      <c r="T56" s="140"/>
      <c r="U56" s="140"/>
      <c r="V56" s="140"/>
      <c r="W56" s="140" t="s">
        <v>145</v>
      </c>
      <c r="X56" s="140"/>
    </row>
    <row r="57" spans="1:24" ht="15.6" x14ac:dyDescent="0.3">
      <c r="A57" s="328" t="s">
        <v>146</v>
      </c>
      <c r="B57" s="329"/>
      <c r="C57" s="329"/>
      <c r="D57" s="329"/>
      <c r="E57" s="330"/>
      <c r="F57" s="244" t="s">
        <v>129</v>
      </c>
      <c r="G57" s="325" t="s">
        <v>147</v>
      </c>
      <c r="H57" s="326"/>
      <c r="I57" s="326"/>
      <c r="J57" s="326"/>
      <c r="K57" s="327"/>
      <c r="L57" s="208"/>
      <c r="M57" s="139">
        <f t="shared" ref="M57:N57" si="18">M50-M58-M59</f>
        <v>0</v>
      </c>
      <c r="N57" s="139">
        <f t="shared" si="18"/>
        <v>0</v>
      </c>
      <c r="O57" s="139">
        <f>N57+M57</f>
        <v>0</v>
      </c>
      <c r="P57" s="139">
        <f>P50-P58-P59</f>
        <v>544</v>
      </c>
      <c r="Q57" s="139">
        <f t="shared" ref="Q57:W57" si="19">Q50-Q58-Q59</f>
        <v>757</v>
      </c>
      <c r="R57" s="139">
        <f>P57+Q57</f>
        <v>1301</v>
      </c>
      <c r="S57" s="139">
        <f t="shared" si="19"/>
        <v>374</v>
      </c>
      <c r="T57" s="139">
        <f t="shared" si="19"/>
        <v>506</v>
      </c>
      <c r="U57" s="139">
        <f>S57+T57</f>
        <v>880</v>
      </c>
      <c r="V57" s="139">
        <f t="shared" si="19"/>
        <v>442</v>
      </c>
      <c r="W57" s="139">
        <f t="shared" si="19"/>
        <v>384</v>
      </c>
      <c r="X57" s="139"/>
    </row>
    <row r="58" spans="1:24" ht="15.6" x14ac:dyDescent="0.3">
      <c r="A58" s="331" t="s">
        <v>148</v>
      </c>
      <c r="B58" s="332"/>
      <c r="C58" s="332"/>
      <c r="D58" s="332"/>
      <c r="E58" s="333"/>
      <c r="F58" s="245"/>
      <c r="G58" s="325" t="s">
        <v>149</v>
      </c>
      <c r="H58" s="326"/>
      <c r="I58" s="326"/>
      <c r="J58" s="326"/>
      <c r="K58" s="327"/>
      <c r="L58" s="208"/>
      <c r="M58" s="139">
        <f t="shared" ref="M58:N59" si="20">M33+M38+M44+M48</f>
        <v>0</v>
      </c>
      <c r="N58" s="139">
        <f t="shared" si="20"/>
        <v>0</v>
      </c>
      <c r="O58" s="139">
        <f>SUM(M58:N58)</f>
        <v>0</v>
      </c>
      <c r="P58" s="139">
        <f>P33+P38+P44+P48</f>
        <v>72</v>
      </c>
      <c r="Q58" s="139">
        <f t="shared" ref="Q58:W59" si="21">Q33+Q38+Q44+Q48</f>
        <v>72</v>
      </c>
      <c r="R58" s="139">
        <f>P58+Q58</f>
        <v>144</v>
      </c>
      <c r="S58" s="139">
        <f t="shared" si="21"/>
        <v>72</v>
      </c>
      <c r="T58" s="139">
        <f t="shared" si="21"/>
        <v>180</v>
      </c>
      <c r="U58" s="139">
        <f t="shared" ref="U58:U63" si="22">T58+S58</f>
        <v>252</v>
      </c>
      <c r="V58" s="139">
        <f t="shared" si="21"/>
        <v>0</v>
      </c>
      <c r="W58" s="139">
        <f t="shared" si="21"/>
        <v>0</v>
      </c>
      <c r="X58" s="139"/>
    </row>
    <row r="59" spans="1:24" ht="15.6" x14ac:dyDescent="0.3">
      <c r="A59" s="331"/>
      <c r="B59" s="332"/>
      <c r="C59" s="332"/>
      <c r="D59" s="332"/>
      <c r="E59" s="333"/>
      <c r="F59" s="245"/>
      <c r="G59" s="325" t="s">
        <v>150</v>
      </c>
      <c r="H59" s="326"/>
      <c r="I59" s="326"/>
      <c r="J59" s="326"/>
      <c r="K59" s="327"/>
      <c r="L59" s="208"/>
      <c r="M59" s="139">
        <f t="shared" si="20"/>
        <v>0</v>
      </c>
      <c r="N59" s="139">
        <f t="shared" si="20"/>
        <v>0</v>
      </c>
      <c r="O59" s="139">
        <v>0</v>
      </c>
      <c r="P59" s="139">
        <f>P34+P39+P45+P49</f>
        <v>0</v>
      </c>
      <c r="Q59" s="139">
        <f t="shared" si="21"/>
        <v>0</v>
      </c>
      <c r="R59" s="139">
        <f>Q59+P59</f>
        <v>0</v>
      </c>
      <c r="S59" s="139">
        <f t="shared" si="21"/>
        <v>144</v>
      </c>
      <c r="T59" s="139">
        <f t="shared" si="21"/>
        <v>180</v>
      </c>
      <c r="U59" s="139">
        <f t="shared" si="22"/>
        <v>324</v>
      </c>
      <c r="V59" s="139">
        <f t="shared" si="21"/>
        <v>144</v>
      </c>
      <c r="W59" s="139">
        <f t="shared" si="21"/>
        <v>36</v>
      </c>
      <c r="X59" s="139"/>
    </row>
    <row r="60" spans="1:24" ht="15.6" x14ac:dyDescent="0.3">
      <c r="A60" s="331"/>
      <c r="B60" s="332"/>
      <c r="C60" s="332"/>
      <c r="D60" s="332"/>
      <c r="E60" s="333"/>
      <c r="F60" s="245"/>
      <c r="G60" s="325" t="s">
        <v>151</v>
      </c>
      <c r="H60" s="326"/>
      <c r="I60" s="326"/>
      <c r="J60" s="326"/>
      <c r="K60" s="327"/>
      <c r="L60" s="208"/>
      <c r="M60" s="139">
        <v>0</v>
      </c>
      <c r="N60" s="139">
        <v>0</v>
      </c>
      <c r="O60" s="139">
        <v>0</v>
      </c>
      <c r="P60" s="139">
        <v>0</v>
      </c>
      <c r="Q60" s="139">
        <v>0</v>
      </c>
      <c r="R60" s="139">
        <f>Q60+P60</f>
        <v>0</v>
      </c>
      <c r="S60" s="139">
        <v>0</v>
      </c>
      <c r="T60" s="139">
        <v>0</v>
      </c>
      <c r="U60" s="139">
        <f t="shared" si="22"/>
        <v>0</v>
      </c>
      <c r="V60" s="139">
        <v>0</v>
      </c>
      <c r="W60" s="139">
        <v>144</v>
      </c>
      <c r="X60" s="139"/>
    </row>
    <row r="61" spans="1:24" ht="15.6" x14ac:dyDescent="0.3">
      <c r="A61" s="331"/>
      <c r="B61" s="332"/>
      <c r="C61" s="332"/>
      <c r="D61" s="332"/>
      <c r="E61" s="333"/>
      <c r="F61" s="245"/>
      <c r="G61" s="325" t="s">
        <v>152</v>
      </c>
      <c r="H61" s="326"/>
      <c r="I61" s="326"/>
      <c r="J61" s="326"/>
      <c r="K61" s="327"/>
      <c r="L61" s="208"/>
      <c r="M61" s="123">
        <v>2</v>
      </c>
      <c r="N61" s="123">
        <v>4</v>
      </c>
      <c r="O61" s="123">
        <f>N61+M61</f>
        <v>6</v>
      </c>
      <c r="P61" s="123">
        <v>0</v>
      </c>
      <c r="Q61" s="123">
        <v>2</v>
      </c>
      <c r="R61" s="123">
        <f>Q61+P61</f>
        <v>2</v>
      </c>
      <c r="S61" s="123">
        <v>1</v>
      </c>
      <c r="T61" s="123">
        <v>3</v>
      </c>
      <c r="U61" s="123">
        <f t="shared" si="22"/>
        <v>4</v>
      </c>
      <c r="V61" s="123">
        <v>1</v>
      </c>
      <c r="W61" s="123">
        <v>2</v>
      </c>
      <c r="X61" s="123"/>
    </row>
    <row r="62" spans="1:24" ht="15.6" x14ac:dyDescent="0.3">
      <c r="A62" s="334" t="s">
        <v>153</v>
      </c>
      <c r="B62" s="335"/>
      <c r="C62" s="335"/>
      <c r="D62" s="335"/>
      <c r="E62" s="209"/>
      <c r="F62" s="245"/>
      <c r="G62" s="325" t="s">
        <v>154</v>
      </c>
      <c r="H62" s="326"/>
      <c r="I62" s="326"/>
      <c r="J62" s="326"/>
      <c r="K62" s="327"/>
      <c r="L62" s="208"/>
      <c r="M62" s="210">
        <v>3</v>
      </c>
      <c r="N62" s="210">
        <v>7</v>
      </c>
      <c r="O62" s="210">
        <f>N62+M62</f>
        <v>10</v>
      </c>
      <c r="P62" s="123">
        <v>4</v>
      </c>
      <c r="Q62" s="123">
        <v>4</v>
      </c>
      <c r="R62" s="123">
        <f>Q62+P62</f>
        <v>8</v>
      </c>
      <c r="S62" s="123">
        <v>3</v>
      </c>
      <c r="T62" s="123">
        <v>5</v>
      </c>
      <c r="U62" s="123">
        <f t="shared" si="22"/>
        <v>8</v>
      </c>
      <c r="V62" s="123">
        <v>5</v>
      </c>
      <c r="W62" s="123">
        <v>4</v>
      </c>
      <c r="X62" s="123"/>
    </row>
    <row r="63" spans="1:24" ht="15.6" x14ac:dyDescent="0.3">
      <c r="A63" s="211" t="s">
        <v>155</v>
      </c>
      <c r="B63" s="212"/>
      <c r="C63" s="212"/>
      <c r="D63" s="212"/>
      <c r="E63" s="213"/>
      <c r="F63" s="246"/>
      <c r="G63" s="325" t="s">
        <v>156</v>
      </c>
      <c r="H63" s="326"/>
      <c r="I63" s="326"/>
      <c r="J63" s="326"/>
      <c r="K63" s="327"/>
      <c r="L63" s="208"/>
      <c r="M63" s="210">
        <v>1</v>
      </c>
      <c r="N63" s="210">
        <v>3</v>
      </c>
      <c r="O63" s="210">
        <f>M63+N63</f>
        <v>4</v>
      </c>
      <c r="P63" s="123">
        <v>1</v>
      </c>
      <c r="Q63" s="123">
        <v>1</v>
      </c>
      <c r="R63" s="123">
        <f>Q63+P63</f>
        <v>2</v>
      </c>
      <c r="S63" s="123">
        <v>1</v>
      </c>
      <c r="T63" s="123">
        <v>1</v>
      </c>
      <c r="U63" s="123">
        <f t="shared" si="22"/>
        <v>2</v>
      </c>
      <c r="V63" s="123">
        <v>1</v>
      </c>
      <c r="W63" s="123">
        <v>0</v>
      </c>
      <c r="X63" s="123"/>
    </row>
    <row r="64" spans="1:24" ht="15.6" x14ac:dyDescent="0.3">
      <c r="A64" s="5"/>
      <c r="B64" s="6"/>
      <c r="C64" s="7"/>
      <c r="D64" s="6"/>
      <c r="E64" s="6"/>
      <c r="F64" s="214"/>
      <c r="G64" s="8"/>
      <c r="H64" s="8"/>
      <c r="I64" s="8"/>
      <c r="J64" s="8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5.6" x14ac:dyDescent="0.3">
      <c r="A65" s="215" t="s">
        <v>372</v>
      </c>
      <c r="B65" s="8"/>
      <c r="C65" s="216"/>
      <c r="D65" s="8"/>
      <c r="E65" s="8"/>
      <c r="F65" s="217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ht="15.6" x14ac:dyDescent="0.3">
      <c r="A66" s="100"/>
      <c r="B66" s="218" t="s">
        <v>157</v>
      </c>
      <c r="C66" s="107" t="e">
        <f>(H50+I50+144-#REF!)/(F50+144-#REF!)*100</f>
        <v>#REF!</v>
      </c>
      <c r="D66" s="214"/>
      <c r="E66" s="214"/>
      <c r="F66" s="214"/>
      <c r="G66" s="8"/>
      <c r="H66" s="8"/>
      <c r="I66" s="8"/>
      <c r="J66" s="8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5.6" x14ac:dyDescent="0.3">
      <c r="A67" s="100"/>
      <c r="B67" s="214"/>
      <c r="C67" s="102"/>
      <c r="D67" s="214"/>
      <c r="E67" s="214"/>
      <c r="F67" s="214"/>
      <c r="G67" s="8"/>
      <c r="H67" s="8"/>
      <c r="I67" s="8"/>
      <c r="J67" s="8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5.6" x14ac:dyDescent="0.3">
      <c r="A68" s="100"/>
      <c r="B68" s="214"/>
      <c r="C68" s="102"/>
      <c r="D68" s="214"/>
      <c r="E68" s="214"/>
      <c r="F68" s="214"/>
      <c r="G68" s="217"/>
      <c r="H68" s="217"/>
      <c r="I68" s="217"/>
      <c r="J68" s="217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</row>
  </sheetData>
  <mergeCells count="33">
    <mergeCell ref="G63:K63"/>
    <mergeCell ref="A57:E57"/>
    <mergeCell ref="F57:F63"/>
    <mergeCell ref="G57:K57"/>
    <mergeCell ref="A58:E61"/>
    <mergeCell ref="G58:K58"/>
    <mergeCell ref="G59:K59"/>
    <mergeCell ref="G60:K60"/>
    <mergeCell ref="G61:K61"/>
    <mergeCell ref="A62:D62"/>
    <mergeCell ref="G62:K62"/>
    <mergeCell ref="A1:X1"/>
    <mergeCell ref="M2:X2"/>
    <mergeCell ref="O3:O5"/>
    <mergeCell ref="P3:Q3"/>
    <mergeCell ref="R3:R5"/>
    <mergeCell ref="S3:T3"/>
    <mergeCell ref="U3:U5"/>
    <mergeCell ref="V3:X3"/>
    <mergeCell ref="X4:X5"/>
    <mergeCell ref="F4:F5"/>
    <mergeCell ref="G4:I4"/>
    <mergeCell ref="J4:J5"/>
    <mergeCell ref="K4:K5"/>
    <mergeCell ref="L4:L5"/>
    <mergeCell ref="A2:A5"/>
    <mergeCell ref="B2:B5"/>
    <mergeCell ref="M3:N3"/>
    <mergeCell ref="C2:C5"/>
    <mergeCell ref="D2:D5"/>
    <mergeCell ref="E2:L2"/>
    <mergeCell ref="E3:E5"/>
    <mergeCell ref="F3:L3"/>
  </mergeCells>
  <pageMargins left="0.7" right="0.7" top="0.75" bottom="0.75" header="0.3" footer="0.3"/>
  <pageSetup paperSize="9" scale="3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ПУП</vt:lpstr>
      <vt:lpstr>Титул</vt:lpstr>
      <vt:lpstr>1</vt:lpstr>
      <vt:lpstr>2</vt:lpstr>
      <vt:lpstr>4</vt:lpstr>
      <vt:lpstr>УЧ.ФГОС Орган.</vt:lpstr>
      <vt:lpstr>'4'!Область_печати</vt:lpstr>
      <vt:lpstr>ПУП!Область_печати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2022-11-14T07:58:46Z</dcterms:modified>
</cp:coreProperties>
</file>