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титул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1">'1'!$A$1:$FMF$16</definedName>
    <definedName name="_xlnm.Print_Area" localSheetId="3">'3'!$A$1:$AZ$82</definedName>
    <definedName name="_xlnm.Print_Area" localSheetId="4">'4'!$A$1:$E$152</definedName>
  </definedNames>
  <calcPr calcId="125725" iterate="1"/>
</workbook>
</file>

<file path=xl/calcChain.xml><?xml version="1.0" encoding="utf-8"?>
<calcChain xmlns="http://schemas.openxmlformats.org/spreadsheetml/2006/main">
  <c r="J117" i="5"/>
  <c r="J116" s="1"/>
  <c r="I117"/>
  <c r="I104" s="1"/>
  <c r="H117"/>
  <c r="H104" s="1"/>
  <c r="I116"/>
  <c r="H116"/>
  <c r="E116"/>
  <c r="I115"/>
  <c r="H115"/>
  <c r="I114"/>
  <c r="H114" s="1"/>
  <c r="I113"/>
  <c r="H113"/>
  <c r="I112"/>
  <c r="H112" s="1"/>
  <c r="I111"/>
  <c r="H111"/>
  <c r="I110"/>
  <c r="H110" s="1"/>
  <c r="I109"/>
  <c r="H109"/>
  <c r="I108"/>
  <c r="H108" s="1"/>
  <c r="I107"/>
  <c r="H107"/>
  <c r="I106"/>
  <c r="H106" s="1"/>
  <c r="I105"/>
  <c r="H105"/>
  <c r="E104"/>
  <c r="I103"/>
  <c r="H103" s="1"/>
  <c r="H102" s="1"/>
  <c r="J102"/>
  <c r="I102"/>
  <c r="E102"/>
  <c r="H101"/>
  <c r="J100"/>
  <c r="I100"/>
  <c r="H100"/>
  <c r="E100"/>
  <c r="J104" l="1"/>
  <c r="K23" i="4" l="1"/>
  <c r="J23"/>
  <c r="I23"/>
  <c r="H23" s="1"/>
  <c r="E23"/>
  <c r="D23"/>
  <c r="D24"/>
  <c r="E24"/>
  <c r="I24"/>
  <c r="J24"/>
  <c r="H24" s="1"/>
  <c r="K24"/>
  <c r="D25"/>
  <c r="E25"/>
  <c r="H25"/>
  <c r="I25"/>
  <c r="J25"/>
  <c r="K25"/>
  <c r="K26"/>
  <c r="H26"/>
  <c r="E26"/>
  <c r="D26"/>
  <c r="AO67" l="1"/>
  <c r="AP67"/>
  <c r="AF67"/>
  <c r="AG67"/>
  <c r="W67"/>
  <c r="X67"/>
  <c r="N67"/>
  <c r="O67"/>
  <c r="D46"/>
  <c r="AR67" l="1"/>
  <c r="AS67"/>
  <c r="AT67"/>
  <c r="AI67"/>
  <c r="AD81" s="1"/>
  <c r="AJ67"/>
  <c r="AK67"/>
  <c r="Z67"/>
  <c r="U81" s="1"/>
  <c r="AA67"/>
  <c r="AB67"/>
  <c r="Q67"/>
  <c r="L81" s="1"/>
  <c r="R67"/>
  <c r="S67"/>
  <c r="D64"/>
  <c r="D63"/>
  <c r="D55"/>
  <c r="D54"/>
  <c r="D50"/>
  <c r="D49"/>
  <c r="D45"/>
  <c r="D44"/>
  <c r="D43"/>
  <c r="D42"/>
  <c r="D41"/>
  <c r="D40"/>
  <c r="D39"/>
  <c r="D38"/>
  <c r="D37"/>
  <c r="D36"/>
  <c r="D35"/>
  <c r="D34"/>
  <c r="D33"/>
  <c r="D30"/>
  <c r="D29"/>
  <c r="D28"/>
  <c r="D22"/>
  <c r="D21"/>
  <c r="BA22"/>
  <c r="BA23"/>
  <c r="BA24"/>
  <c r="BA25"/>
  <c r="BA26"/>
  <c r="BA28"/>
  <c r="BA29"/>
  <c r="BA30"/>
  <c r="BA33"/>
  <c r="BA34"/>
  <c r="BA35"/>
  <c r="BA36"/>
  <c r="BA37"/>
  <c r="BA38"/>
  <c r="BA39"/>
  <c r="BA40"/>
  <c r="BA41"/>
  <c r="BA42"/>
  <c r="BA43"/>
  <c r="BA44"/>
  <c r="BA45"/>
  <c r="BA46"/>
  <c r="BA49"/>
  <c r="BA50"/>
  <c r="BA51"/>
  <c r="BA52"/>
  <c r="BA54"/>
  <c r="BA55"/>
  <c r="BA56"/>
  <c r="BA57"/>
  <c r="BA59"/>
  <c r="BA60"/>
  <c r="BA61"/>
  <c r="BA63"/>
  <c r="BA64"/>
  <c r="BA65"/>
  <c r="BA66"/>
  <c r="BA21"/>
  <c r="I29"/>
  <c r="J29"/>
  <c r="K29"/>
  <c r="I30"/>
  <c r="J30"/>
  <c r="K30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50"/>
  <c r="J50"/>
  <c r="K50"/>
  <c r="I55"/>
  <c r="J55"/>
  <c r="K55"/>
  <c r="I64"/>
  <c r="J64"/>
  <c r="K64"/>
  <c r="K63"/>
  <c r="J63"/>
  <c r="I63"/>
  <c r="K59"/>
  <c r="J59"/>
  <c r="J58" s="1"/>
  <c r="I59"/>
  <c r="I58" s="1"/>
  <c r="K54"/>
  <c r="J54"/>
  <c r="I54"/>
  <c r="K49"/>
  <c r="J49"/>
  <c r="I49"/>
  <c r="K33"/>
  <c r="J33"/>
  <c r="I33"/>
  <c r="K28"/>
  <c r="J28"/>
  <c r="I28"/>
  <c r="I21"/>
  <c r="J21"/>
  <c r="K21"/>
  <c r="I22"/>
  <c r="J22"/>
  <c r="K22"/>
  <c r="H21" l="1"/>
  <c r="H22"/>
  <c r="H30"/>
  <c r="H59"/>
  <c r="H58" s="1"/>
  <c r="H50"/>
  <c r="H49"/>
  <c r="H33"/>
  <c r="H29"/>
  <c r="H28"/>
  <c r="H64"/>
  <c r="H63"/>
  <c r="H54"/>
  <c r="H55"/>
  <c r="H45"/>
  <c r="H41"/>
  <c r="H37"/>
  <c r="H44"/>
  <c r="H40"/>
  <c r="H36"/>
  <c r="H43"/>
  <c r="H39"/>
  <c r="H35"/>
  <c r="H46"/>
  <c r="H42"/>
  <c r="H38"/>
  <c r="H34"/>
  <c r="M67"/>
  <c r="P67"/>
  <c r="T67"/>
  <c r="L78" s="1"/>
  <c r="U67"/>
  <c r="U74" s="1"/>
  <c r="V67"/>
  <c r="Y67"/>
  <c r="AC67"/>
  <c r="U78" s="1"/>
  <c r="AD67"/>
  <c r="AD74" s="1"/>
  <c r="AE67"/>
  <c r="AH67"/>
  <c r="AL67"/>
  <c r="AM67"/>
  <c r="AM74" s="1"/>
  <c r="AN67"/>
  <c r="AQ67"/>
  <c r="AU67"/>
  <c r="AM78" s="1"/>
  <c r="I62"/>
  <c r="J62"/>
  <c r="K62"/>
  <c r="I53"/>
  <c r="J53"/>
  <c r="K53"/>
  <c r="H48"/>
  <c r="I48"/>
  <c r="J48"/>
  <c r="K48"/>
  <c r="I32"/>
  <c r="J32"/>
  <c r="K32"/>
  <c r="I27"/>
  <c r="J27"/>
  <c r="K27"/>
  <c r="I20"/>
  <c r="J20"/>
  <c r="H27" l="1"/>
  <c r="H62"/>
  <c r="H53"/>
  <c r="H20"/>
  <c r="I47"/>
  <c r="I31" s="1"/>
  <c r="I67" s="1"/>
  <c r="J47"/>
  <c r="J31" s="1"/>
  <c r="J67" s="1"/>
  <c r="H32"/>
  <c r="H47" l="1"/>
  <c r="H31" s="1"/>
  <c r="H67" s="1"/>
  <c r="F44"/>
  <c r="E44" s="1"/>
  <c r="J6" i="3"/>
  <c r="J7"/>
  <c r="J8"/>
  <c r="J5"/>
  <c r="B9"/>
  <c r="AX10" i="4"/>
  <c r="AX11"/>
  <c r="AX12"/>
  <c r="AX13"/>
  <c r="AX14"/>
  <c r="AX15"/>
  <c r="AX16"/>
  <c r="AX17"/>
  <c r="AX18"/>
  <c r="AX19"/>
  <c r="AX9"/>
  <c r="F64"/>
  <c r="E64" s="1"/>
  <c r="F55" l="1"/>
  <c r="E55" s="1"/>
  <c r="F39"/>
  <c r="E39" s="1"/>
  <c r="K8" l="1"/>
  <c r="G8"/>
  <c r="F46" l="1"/>
  <c r="E46" s="1"/>
  <c r="AV46"/>
  <c r="AX46" s="1"/>
  <c r="AV24"/>
  <c r="AX24" s="1"/>
  <c r="AV25"/>
  <c r="AX25" s="1"/>
  <c r="AV26"/>
  <c r="AX26" s="1"/>
  <c r="AV27"/>
  <c r="AV28"/>
  <c r="AX28" s="1"/>
  <c r="AV29"/>
  <c r="AX29" s="1"/>
  <c r="AV30"/>
  <c r="AX30" s="1"/>
  <c r="AV31"/>
  <c r="AV32"/>
  <c r="AV33"/>
  <c r="AX33" s="1"/>
  <c r="AV34"/>
  <c r="AX34" s="1"/>
  <c r="AV35"/>
  <c r="AX35" s="1"/>
  <c r="AV36"/>
  <c r="AX36" s="1"/>
  <c r="AV37"/>
  <c r="AX37" s="1"/>
  <c r="AV38"/>
  <c r="AX38" s="1"/>
  <c r="AV40"/>
  <c r="AX40" s="1"/>
  <c r="AV43"/>
  <c r="AX43" s="1"/>
  <c r="AV41"/>
  <c r="AX41" s="1"/>
  <c r="AV42"/>
  <c r="AX42" s="1"/>
  <c r="AV45"/>
  <c r="AX45" s="1"/>
  <c r="AV49"/>
  <c r="AX49" s="1"/>
  <c r="AV50"/>
  <c r="AX50" s="1"/>
  <c r="AV51"/>
  <c r="AX51" s="1"/>
  <c r="AV52"/>
  <c r="AX52" s="1"/>
  <c r="AV54"/>
  <c r="AX54" s="1"/>
  <c r="AV56"/>
  <c r="AX56" s="1"/>
  <c r="AV57"/>
  <c r="AX57" s="1"/>
  <c r="AV59"/>
  <c r="AX59" s="1"/>
  <c r="AV60"/>
  <c r="AX60" s="1"/>
  <c r="AV61"/>
  <c r="AX61" s="1"/>
  <c r="AV63"/>
  <c r="AX63" s="1"/>
  <c r="AV65"/>
  <c r="AX65" s="1"/>
  <c r="AV66"/>
  <c r="AX66" s="1"/>
  <c r="AV21"/>
  <c r="AX21" s="1"/>
  <c r="AV22"/>
  <c r="AX22" s="1"/>
  <c r="AV23"/>
  <c r="AX23" s="1"/>
  <c r="AV77"/>
  <c r="AV76"/>
  <c r="AV75"/>
  <c r="G32"/>
  <c r="BA32" s="1"/>
  <c r="G48"/>
  <c r="BA48" s="1"/>
  <c r="G62"/>
  <c r="BA62" s="1"/>
  <c r="G58"/>
  <c r="BA58" s="1"/>
  <c r="K58"/>
  <c r="K47" s="1"/>
  <c r="K31" s="1"/>
  <c r="G53"/>
  <c r="BA53" s="1"/>
  <c r="L67"/>
  <c r="L74" s="1"/>
  <c r="K20"/>
  <c r="G27"/>
  <c r="BA27" s="1"/>
  <c r="G20"/>
  <c r="F63"/>
  <c r="E63" s="1"/>
  <c r="E62" s="1"/>
  <c r="F59"/>
  <c r="E59" s="1"/>
  <c r="F54"/>
  <c r="E54" s="1"/>
  <c r="E53" s="1"/>
  <c r="F50"/>
  <c r="E50" s="1"/>
  <c r="F49"/>
  <c r="E49" s="1"/>
  <c r="F45"/>
  <c r="E45" s="1"/>
  <c r="F42"/>
  <c r="E42" s="1"/>
  <c r="F41"/>
  <c r="E41" s="1"/>
  <c r="F43"/>
  <c r="E43" s="1"/>
  <c r="F40"/>
  <c r="E40" s="1"/>
  <c r="F38"/>
  <c r="E38" s="1"/>
  <c r="F37"/>
  <c r="E37" s="1"/>
  <c r="F36"/>
  <c r="E36" s="1"/>
  <c r="F35"/>
  <c r="E35" s="1"/>
  <c r="F34"/>
  <c r="E34" s="1"/>
  <c r="F33"/>
  <c r="E33" s="1"/>
  <c r="F30"/>
  <c r="E30" s="1"/>
  <c r="F29"/>
  <c r="E29" s="1"/>
  <c r="F28"/>
  <c r="E28" s="1"/>
  <c r="E22"/>
  <c r="E21"/>
  <c r="I9" i="3"/>
  <c r="H9"/>
  <c r="F9"/>
  <c r="E9"/>
  <c r="D9"/>
  <c r="C9"/>
  <c r="K67" i="4" l="1"/>
  <c r="G47"/>
  <c r="BA47" s="1"/>
  <c r="F8"/>
  <c r="J9" i="3"/>
  <c r="F62" i="4"/>
  <c r="E48"/>
  <c r="F53"/>
  <c r="F48"/>
  <c r="AX75"/>
  <c r="AW75"/>
  <c r="E32"/>
  <c r="F32"/>
  <c r="E58"/>
  <c r="F58"/>
  <c r="E27"/>
  <c r="F20"/>
  <c r="F27"/>
  <c r="E20"/>
  <c r="F47" l="1"/>
  <c r="F31" s="1"/>
  <c r="E47"/>
  <c r="E31" s="1"/>
  <c r="E8"/>
  <c r="G31"/>
  <c r="G67" l="1"/>
  <c r="BA31"/>
  <c r="E67"/>
  <c r="F67"/>
</calcChain>
</file>

<file path=xl/sharedStrings.xml><?xml version="1.0" encoding="utf-8"?>
<sst xmlns="http://schemas.openxmlformats.org/spreadsheetml/2006/main" count="644" uniqueCount="407">
  <si>
    <t>УЧЕБНЫЙ ПЛАН</t>
  </si>
  <si>
    <t>УТВЕРЖДАЮ:</t>
  </si>
  <si>
    <t>по специальности среднего профессионального образования</t>
  </si>
  <si>
    <t>по программе базовой подготовки</t>
  </si>
  <si>
    <t>основной профессиональной образовательной программы среднего профессионального образования</t>
  </si>
  <si>
    <t>Квалификация: техник</t>
  </si>
  <si>
    <t>Профиль получаемого профессионального образования – технический</t>
  </si>
  <si>
    <t>Курсы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</si>
  <si>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</si>
  <si>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</si>
  <si>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</si>
  <si>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</si>
  <si>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</si>
  <si>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</si>
  <si>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</si>
  <si>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</si>
  <si>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</si>
  <si>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</si>
  <si>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III курс</t>
  </si>
  <si>
    <t>IV курс</t>
  </si>
  <si>
    <t>Всего</t>
  </si>
  <si>
    <t>Д/б</t>
  </si>
  <si>
    <t>2. Сводные данные по бюджету времени (в неделях) для очной формы обучения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</si>
  <si>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</si>
  <si>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</si>
  <si>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</si>
  <si>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курсовых работ (проектов)</t>
  </si>
  <si>
    <t>О.00</t>
  </si>
  <si>
    <t>Общеобразовательный цикл</t>
  </si>
  <si>
    <t>Иностранный язык</t>
  </si>
  <si>
    <t>История</t>
  </si>
  <si>
    <t>Обществознание (вкл. экономику и право)</t>
  </si>
  <si>
    <t>Химия</t>
  </si>
  <si>
    <t>Биология</t>
  </si>
  <si>
    <t>Физическая культура</t>
  </si>
  <si>
    <t>ОБЖ</t>
  </si>
  <si>
    <t>ДЗ</t>
  </si>
  <si>
    <t>Математика</t>
  </si>
  <si>
    <t>Физика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</si>
  <si>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</si>
  <si>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</si>
  <si>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</si>
  <si>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</si>
  <si>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</si>
  <si>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</si>
  <si>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>ОГСЭ.03</t>
  </si>
  <si>
    <t>ОГСЭ.04</t>
  </si>
  <si>
    <t>Русский язык и культура речи</t>
  </si>
  <si>
    <t>ОГСЭ.06</t>
  </si>
  <si>
    <t>Психология общения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</si>
  <si>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</si>
  <si>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</si>
  <si>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</si>
  <si>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</si>
  <si>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</si>
  <si>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</si>
  <si>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</si>
  <si>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</si>
  <si>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</si>
  <si>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</si>
  <si>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</si>
  <si>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</si>
  <si>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</si>
  <si>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</si>
  <si>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</si>
  <si>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</si>
  <si>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</si>
  <si>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ОП.05</t>
  </si>
  <si>
    <t>ОП.06</t>
  </si>
  <si>
    <t>Материаловедение</t>
  </si>
  <si>
    <t>ОП.07</t>
  </si>
  <si>
    <t>ОП.08</t>
  </si>
  <si>
    <t>ОП.09</t>
  </si>
  <si>
    <t>Правовое обеспечение профессиональной деятельности</t>
  </si>
  <si>
    <t>ОП.10</t>
  </si>
  <si>
    <t>Экономика организации</t>
  </si>
  <si>
    <t>ОП.11</t>
  </si>
  <si>
    <t>ОП.12</t>
  </si>
  <si>
    <t>Охрана труда</t>
  </si>
  <si>
    <t>ОП.13</t>
  </si>
  <si>
    <t>Безопасность жизнедеятельности</t>
  </si>
  <si>
    <t>ОП.14</t>
  </si>
  <si>
    <t>Организация обеспечения безопасности дорожного движения</t>
  </si>
  <si>
    <t>ПМ.00</t>
  </si>
  <si>
    <t>Профессиональные модули</t>
  </si>
  <si>
    <t>ПМ.01</t>
  </si>
  <si>
    <t>МДК 01.02</t>
  </si>
  <si>
    <t>Информационные технологии в профессиональной деятельности</t>
  </si>
  <si>
    <t>МДК 02.01</t>
  </si>
  <si>
    <t>УП.03</t>
  </si>
  <si>
    <t>ПП.03</t>
  </si>
  <si>
    <t>ПМ.04</t>
  </si>
  <si>
    <t>МДК 04.01</t>
  </si>
  <si>
    <t>Выполнение работ по одной или нескольким профессиям рабочих, должностям служащих</t>
  </si>
  <si>
    <t>-</t>
  </si>
  <si>
    <t>ОГСЭ.05</t>
  </si>
  <si>
    <t>ОП.01</t>
  </si>
  <si>
    <t>МДК 01.01</t>
  </si>
  <si>
    <t>УП.01</t>
  </si>
  <si>
    <t>ПП.01</t>
  </si>
  <si>
    <t>ПМ.02</t>
  </si>
  <si>
    <t>УП.02</t>
  </si>
  <si>
    <t>ПП.02</t>
  </si>
  <si>
    <t>ПМ.03</t>
  </si>
  <si>
    <t>МДК 03.01</t>
  </si>
  <si>
    <t>Производственная практика (преддипломная)</t>
  </si>
  <si>
    <t>ПА.00</t>
  </si>
  <si>
    <t>2 нед.</t>
  </si>
  <si>
    <t>4 нед.</t>
  </si>
  <si>
    <t>6 нед.</t>
  </si>
  <si>
    <t>ГИА.00</t>
  </si>
  <si>
    <t>ПДП.00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</si>
  <si>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</si>
  <si>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</si>
  <si>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</si>
  <si>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</si>
  <si>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8 нед.</t>
  </si>
  <si>
    <t>должно быть</t>
  </si>
  <si>
    <t>Защита дипломного проекта с 18 июня по 30 июня (всего 2 нед.)</t>
  </si>
  <si>
    <t>Выполнение дипломного проекта с 21 мая по 16 июня (всего  4 нед.)</t>
  </si>
  <si>
    <t>Первая помощь</t>
  </si>
  <si>
    <t>сумма</t>
  </si>
  <si>
    <t>отклонение</t>
  </si>
  <si>
    <t>Таблица. Распределение объема вариативной части</t>
  </si>
  <si>
    <t>ВСЕГО</t>
  </si>
  <si>
    <t>Директор Емельяновского дорожно-строительного техникума</t>
  </si>
  <si>
    <t xml:space="preserve">краевого государственного автономного профессионального образовательного учреждения                                                                                           </t>
  </si>
  <si>
    <t>"Емельяновский дорожно-строительный техникум"</t>
  </si>
  <si>
    <t xml:space="preserve">23.02.04 Техническая эксплуатация подъемно-транспортных,
строительных, дорожных машин и оборудования (по отраслям)
</t>
  </si>
  <si>
    <t>Русский язык и литература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</si>
  <si>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</si>
  <si>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</si>
  <si>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</si>
  <si>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</si>
  <si>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</si>
  <si>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</si>
  <si>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</si>
  <si>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</si>
  <si>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</si>
  <si>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</si>
  <si>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</si>
  <si>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Метрология и стандартизация</t>
  </si>
  <si>
    <t>Структура транспортной системы</t>
  </si>
  <si>
    <t>Техническая эксплуатация дорог и дорожных сооружений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</si>
  <si>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</si>
  <si>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</si>
  <si>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</si>
  <si>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МДК 02.02</t>
  </si>
  <si>
    <t>Диагностическое и технологическое оборудование по техническому обслуживанию и ремонту подъемно-транспортных, строительных, дорожных машин и оборудования</t>
  </si>
  <si>
    <t>Организация работы первичных трудовых коллективов</t>
  </si>
  <si>
    <t>Организация работы и управление подразделением организации</t>
  </si>
  <si>
    <t>7 нед.</t>
  </si>
  <si>
    <r>
      <t xml:space="preserve">Консультации </t>
    </r>
    <r>
      <rPr>
        <sz val="12"/>
        <color theme="1"/>
        <rFont val="Times New Roman"/>
        <family val="1"/>
        <charset val="204"/>
      </rPr>
      <t>из расчета 4 часа на одного обучающегося на каждый учебный год</t>
    </r>
    <r>
      <rPr>
        <b/>
        <sz val="12"/>
        <color theme="1"/>
        <rFont val="Times New Roman"/>
        <family val="1"/>
        <charset val="204"/>
      </rPr>
      <t xml:space="preserve"> </t>
    </r>
  </si>
  <si>
    <t>109 нед.</t>
  </si>
  <si>
    <t>1,5 нед.</t>
  </si>
  <si>
    <t>МДК 04.02</t>
  </si>
  <si>
    <t>УП.04</t>
  </si>
  <si>
    <t>ПП.04</t>
  </si>
  <si>
    <t>сентябрь</t>
  </si>
  <si>
    <t>29.09-05.10</t>
  </si>
  <si>
    <t>октябрь</t>
  </si>
  <si>
    <t>27.10-02.11</t>
  </si>
  <si>
    <t>ноябрь</t>
  </si>
  <si>
    <t>декабрь</t>
  </si>
  <si>
    <t>29.12-04.01</t>
  </si>
  <si>
    <t>январь</t>
  </si>
  <si>
    <t>26.01-01.02</t>
  </si>
  <si>
    <t>февраль</t>
  </si>
  <si>
    <t>23.02-01.03</t>
  </si>
  <si>
    <t>март</t>
  </si>
  <si>
    <t>30.03-05.04</t>
  </si>
  <si>
    <t>апрель</t>
  </si>
  <si>
    <t>27.04-03-05</t>
  </si>
  <si>
    <t>май</t>
  </si>
  <si>
    <t>июнь</t>
  </si>
  <si>
    <t>КУРСЫ</t>
  </si>
  <si>
    <t>01-07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</si>
  <si>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</si>
  <si>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</si>
  <si>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</si>
  <si>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</si>
  <si>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</si>
  <si>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</si>
  <si>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</si>
  <si>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</si>
  <si>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</si>
  <si>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</si>
  <si>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</si>
  <si>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</si>
  <si>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</si>
  <si>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</si>
  <si>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</si>
  <si>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</si>
  <si>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</si>
  <si>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</si>
  <si>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</si>
  <si>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</si>
  <si>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</si>
  <si>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К</t>
  </si>
  <si>
    <t>У</t>
  </si>
  <si>
    <t>П</t>
  </si>
  <si>
    <t>1. Календарный учебный график</t>
  </si>
  <si>
    <t>3. План учебного процесса</t>
  </si>
  <si>
    <t>июль-август</t>
  </si>
  <si>
    <t>№</t>
  </si>
  <si>
    <t>Наименование</t>
  </si>
  <si>
    <t>Кабинеты:</t>
  </si>
  <si>
    <r>
      <t>1.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</si>
  <si>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2.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</si>
  <si>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</si>
  <si>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</si>
  <si>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</si>
  <si>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t>физики и химии</t>
  </si>
  <si>
    <r>
      <t>6.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</si>
  <si>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7.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</si>
  <si>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8.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</si>
  <si>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</si>
  <si>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</si>
  <si>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         </t>
    </r>
    <r>
      <rPr>
        <sz val="14"/>
        <rFont val="Times New Roman"/>
        <family val="1"/>
        <charset val="204"/>
      </rPr>
      <t> </t>
    </r>
  </si>
  <si>
    <t>Лаборатории:</t>
  </si>
  <si>
    <t>материаловедения</t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</si>
  <si>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</si>
  <si>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</si>
  <si>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</si>
  <si>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</si>
  <si>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</si>
  <si>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</si>
  <si>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сеть Интернет</t>
  </si>
  <si>
    <t>Выполнение работ по профессии слесарь по ремонту дорожно-строительных машин и тракторов</t>
  </si>
  <si>
    <t>структуры транспортной системы</t>
  </si>
  <si>
    <t>социально-экономических дисциплин</t>
  </si>
  <si>
    <t>иностранного языка</t>
  </si>
  <si>
    <t>математики</t>
  </si>
  <si>
    <t>информатики, информационных технологий в профессиональной деятельности</t>
  </si>
  <si>
    <t>инженерной графики</t>
  </si>
  <si>
    <t>технической механики</t>
  </si>
  <si>
    <t>метрологии и стандартизации</t>
  </si>
  <si>
    <t>правового обеспечения профессиональной деятельности, управления качеством и персоналом</t>
  </si>
  <si>
    <t>безопасности жизнедеятельности и охраны труда</t>
  </si>
  <si>
    <t>технического обслуживания и ремонта дорог</t>
  </si>
  <si>
    <t>конструкции путевых и строительных машин</t>
  </si>
  <si>
    <t>технической эксплуатации дорог и дорожных сооружений</t>
  </si>
  <si>
    <t>менеджмента</t>
  </si>
  <si>
    <t>2.</t>
  </si>
  <si>
    <t>12.</t>
  </si>
  <si>
    <t>13.</t>
  </si>
  <si>
    <t>14.</t>
  </si>
  <si>
    <t>15.</t>
  </si>
  <si>
    <t>16.</t>
  </si>
  <si>
    <t>электротехники и электроники</t>
  </si>
  <si>
    <t>электрооборудования путевых и строительных машин</t>
  </si>
  <si>
    <t>гидравлического и пневматического оборудования путевых и строительных машин</t>
  </si>
  <si>
    <t>технической эксплуатации путевых и строительных машин, путевого механизированного инструмента</t>
  </si>
  <si>
    <t>3.</t>
  </si>
  <si>
    <t>4.</t>
  </si>
  <si>
    <t>5.</t>
  </si>
  <si>
    <t>слесарно-монтажные</t>
  </si>
  <si>
    <t>механообрабатывающие</t>
  </si>
  <si>
    <t>электромонтажные</t>
  </si>
  <si>
    <t>электросварочные</t>
  </si>
  <si>
    <t>Полигоны:</t>
  </si>
  <si>
    <t>учебно-натурных образцов</t>
  </si>
  <si>
    <t>1.</t>
  </si>
  <si>
    <t xml:space="preserve">Для всех видов аудиторных занятий академический час устанавливается продолжительностью 45 минут, учебные занятия по одной дисциплине или профессиональному модулю сгруппированы парами. </t>
  </si>
  <si>
    <t xml:space="preserve">Объем обязательной учебной нагрузки составляет 36 часов в неделю, максимальный – 54 часа в неделю, включающий в себя все виды аудиторной и внеаудиторной (самостоятельной) учебной работы по освоению основной профессиональной образовательной программы. </t>
  </si>
  <si>
    <t>Для оценки процесса и результатов освоения основной профессиональной образовательной программы используется текущий контроль знаний, который осуществляется в форме контрольных, самостоятельных работ, тестовых заданий, защиты практических занятий и лабораторных работ, письменного и устного опроса, в том числе применяется накопительная система оценивания.</t>
  </si>
  <si>
    <t>Практикоориентированность по учебному плану составляет 56,0%.</t>
  </si>
  <si>
    <t>В период летних каникул, с юношами проводятся пятидневные учебные сборы.</t>
  </si>
  <si>
    <t>Профессиональный цикл предусматривает изучение дисциплины «Безопасность жизнедеятельности». Объем часов на дисциплину составляет 68 часов, из них на освоение основ военной службы – 48 часов.</t>
  </si>
  <si>
    <t>Изучение общеобразовательных дисциплин осуществляется на 1 курсе.</t>
  </si>
  <si>
    <t>Умения и знания, полученные обучающимися при освоении дисциплин общеобразовательного цикла, углубляются и расширяются в процессе изучения дисциплин ОПОП.</t>
  </si>
  <si>
    <t>На изучение общеобразовательного цикла отводится 52 недели из расчета: теоретическое обучение (при обязательной учебной нагрузке 36 часов в неделю) – 39 недель, промежуточная аттестация – 2 недели, каникулярное время – 11 недель.</t>
  </si>
  <si>
    <t>На экзамен за курс среднего общего образования выносятся следующие предметы: русский язык и математика – в письменной форме, информатика – в устной форме.</t>
  </si>
  <si>
    <t>Формирование вариативной части</t>
  </si>
  <si>
    <t xml:space="preserve">Для всех учебных дисциплин и профессиональных модулей, в т.ч. введенных за счет вариативной части ОПОП, обязательна промежуточная аттестация по результатам их освоения. </t>
  </si>
  <si>
    <t xml:space="preserve">Промежуточная аттестация проводится в форме зачетов, дифференцированных зачетов и экзаменов: зачеты и дифференцированные зачеты – за счет времени, отводимого на дисциплину, экзамены – за счет времени, выделенного ФГОС СПО. </t>
  </si>
  <si>
    <t>Формой промежуточной аттестации по физической культуре являются зачеты, дифференцированные зачеты, не учитываемые при подсчете допустимого количества зачетов в учебном году.</t>
  </si>
  <si>
    <t>Для практики формой промежуточной аттестации является дифференцированный зачет. После изучения модуля и прохождения практики проводится квалификационный экзамен, который проверяет готовность обучающегося к выполнению указанного вида деятельности и сформированность у него компетенций, определенных в разделе «Требования к результатам освоения ОПОП» ФГОС СПО.</t>
  </si>
  <si>
    <t>Количество «зачетов» и «дифференцированных зачетов» не должно превышать 10 в год, а количество экзаменов не более 8.</t>
  </si>
  <si>
    <t>К защите выпускной квалификационной работы допускаются лица, завершившие полный курс обучения по освоению основной профессиональной образовательной программы по специальности базовой подготовки и успешно прошедшие все предшествующие аттестационные испытания, предусмотренные учебным планом.</t>
  </si>
  <si>
    <t>Результаты защиты выпускной квалификационной работы определяются оценками «отлично», «хорошо», «удовлетворительно», «неудовлетворительно».</t>
  </si>
  <si>
    <t>При реализации профессиональной образовательной программы предусматривается выполнение курсовых проектов: МДК 02.01 "Организация технического обслуживания и ремонта подъемно-транспортных, строительных, дорожных машин и оборудования в различных условиях эксплуатации" - 40 часов; МДК 03.01 "Организация работы и управление подразделением организации" - 20 часов.</t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</si>
  <si>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Порядок аттестации обучающихся</t>
    </r>
  </si>
  <si>
    <t xml:space="preserve">4. Перечень кабинетов, лабораторий, мастерских и др. помещений </t>
  </si>
  <si>
    <t>5. Пояснительная записка</t>
  </si>
  <si>
    <t>литературы</t>
  </si>
  <si>
    <t>актовый зал (конференц-зал)</t>
  </si>
  <si>
    <t>Федеральный государственный образовательный стандарт среднего общего образования реализуется в пределах образовательных программ СПО с учетом технического профиля,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Минобрнауки России от 17.03.2015 г. № 06-259).</t>
  </si>
  <si>
    <t>Выполнение работ по профессии машинист дорожно-транспортных машин</t>
  </si>
  <si>
    <t>При проведении лабораторных, практических работ учебная группа может делиться на подгруппы численностью не менее 12 человек, по дисциплинам «Информатика», «Иностранный язык».</t>
  </si>
  <si>
    <t>ОП.01-ОП.10</t>
  </si>
  <si>
    <t>д/б 900</t>
  </si>
  <si>
    <t>Освоение МДК 05.01. Выполнение работ по профессии дорожный рабочий дает возможность обучающимся получить рабочиепрофессии 13702 "Машинист дорожно-транспортных машин"; 18522 "Слесарь по ремонту дорожно-строительных машин и тракторов"</t>
  </si>
  <si>
    <t>Форма обучения – заочная</t>
  </si>
  <si>
    <t>на базе среднего общего образования</t>
  </si>
  <si>
    <t>Самостоятельное изучение</t>
  </si>
  <si>
    <t>Лабораторно-экзаменационная сессия</t>
  </si>
  <si>
    <t>в том числе:</t>
  </si>
  <si>
    <t xml:space="preserve"> обзорных и установочных</t>
  </si>
  <si>
    <t>лабораторных и практических</t>
  </si>
  <si>
    <t>Распределение обязательных учебных занятий по курсам (час.)</t>
  </si>
  <si>
    <t>З</t>
  </si>
  <si>
    <t>Эк</t>
  </si>
  <si>
    <t>дисциплин и МДК</t>
  </si>
  <si>
    <t>экзаменов (в т.ч. квалиф.)</t>
  </si>
  <si>
    <t>дифф. зачетов</t>
  </si>
  <si>
    <t>зачетов</t>
  </si>
  <si>
    <t>произв.практики (самост.)</t>
  </si>
  <si>
    <t>контрольных работ</t>
  </si>
  <si>
    <t>Обязательные учебные занятия при заочной форме обучения (час.)</t>
  </si>
  <si>
    <t>учеб.практики (самост.)</t>
  </si>
  <si>
    <t>+</t>
  </si>
  <si>
    <t>Основы самостоятельной работы</t>
  </si>
  <si>
    <t>кол-во</t>
  </si>
  <si>
    <t>контр.раб</t>
  </si>
  <si>
    <t>диф.зач.</t>
  </si>
  <si>
    <t>экз.</t>
  </si>
  <si>
    <t>Количество контрольных работ</t>
  </si>
  <si>
    <t>самостоятельное изучение</t>
  </si>
  <si>
    <t>лабораторно-экзаменационная сессия</t>
  </si>
  <si>
    <t>каникулы</t>
  </si>
  <si>
    <t>учебная практика</t>
  </si>
  <si>
    <t>производственная практика</t>
  </si>
  <si>
    <t>преддипломная практика</t>
  </si>
  <si>
    <t>государственная итоговая аттестация</t>
  </si>
  <si>
    <t>подготовка к ГИА</t>
  </si>
  <si>
    <t>неделя отсутствует</t>
  </si>
  <si>
    <t>*</t>
  </si>
  <si>
    <t>Δ</t>
  </si>
  <si>
    <t>III</t>
  </si>
  <si>
    <t>Х</t>
  </si>
  <si>
    <t>44-52</t>
  </si>
  <si>
    <t>Обозначения:</t>
  </si>
  <si>
    <t>Учебный год начинается 1 сентября и заканчивается согласно графику учебного процесса.</t>
  </si>
  <si>
    <t>Общий объем каникулярного времени в учебном году составляет 9 недель.</t>
  </si>
  <si>
    <t>Консультации предусматриваются в объеме 4 часа на одного обучающегося на каждый учебный год. Часы, отведенные на консультации, распределяются между всеми дисциплинами, изучаемымми в данном учебном году, и могту проводиться как в период сессии, так и в межсессионное время.</t>
  </si>
  <si>
    <t>Консультации могут быть как групповыми, так и индивидуальными. Консультации проводятся в устной форме.</t>
  </si>
  <si>
    <t>Учебная практика и производственная практика (по профилю специальности) реализуются студентами самостоятельно.</t>
  </si>
  <si>
    <t>Учебным планом предусматривается практика в количестве 29 недель, в том числе: учебная практика – 16 недель, практика по профилю специальности – 9 недель. На преддипломную практику отводится 4 недели.</t>
  </si>
  <si>
    <t>Дисциплина «Физическая культура» реализуется студентом самостоятельно за счет различных форм внеаудиторных занятий в спортивных клубах и секциях.</t>
  </si>
  <si>
    <t xml:space="preserve">По дисциплинам, по которым не предусмотрены экзамены, зачеты и дифференцированные зачеты итоговая оценка формируется по результатам итоговой письменной классной (аудиторной) контрольной работы. Обязательная форма промежуточной аттестации по профессиональным модулям – экзамен квалификационный (Эк). </t>
  </si>
  <si>
    <t>В межсессионный период студентами выполняются домашние контрольные работы, количество которых в учебном году не более 10, а по отделной дисциплине, МДК, ПМ - не более 2.</t>
  </si>
  <si>
    <t>В процессе обучения, при сдаче зачетов успеваемость студентов определяется оценками «зачтено» и «незачтено»; при  сдаче дифференцированных зачетов и экзаменов успеваемость студентов определяется оценками «отлично», «хорошо», «удовлетворительно» и «неудовлетворительно».</t>
  </si>
  <si>
    <t>Подлежащие освоению общие и профессиональные компетенции</t>
  </si>
  <si>
    <t xml:space="preserve"> Техник должен обладать общими компетенциями, включающими в себя способность:</t>
  </si>
  <si>
    <t>ОК 1. Понимать сущность и социальную значимость своей будущей профессии, проявлять к ней устойчивый интерес.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</si>
  <si>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</si>
  <si>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3. Принимать решения в стандартных и нестандартных ситуациях и нести за них ответственность.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</si>
  <si>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</si>
  <si>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5. Использовать информационно-коммуникационные технологии в профессиональной деятельности.</t>
  </si>
  <si>
    <t>ОК 6. Работать в коллективе и команде, эффективно общаться с коллегами, руководством, потребителями.</t>
  </si>
  <si>
    <t>ОК 7. Брать на себя ответственность за работу членов команды (подчиненных), результат выполнения заданий.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</si>
  <si>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</si>
  <si>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9. Ориентироваться в условиях частой смены технологий в профессиональной деятельности.</t>
  </si>
  <si>
    <t>Техник должен обладать профессиональными компетенциями, соответствующими видам деятельности:</t>
  </si>
  <si>
    <t>Эксплуатация подъемно-транспортных, строительных, дорожных машин и оборудования при строительстве, содержании и ремонте дорог.</t>
  </si>
  <si>
    <t>ПК 1.1. Обеспечивать безопасность движения транспортных средств при производстве работ.</t>
  </si>
  <si>
    <t>ПК 1.2. Обеспечивать безопасное и качественное выполнение работ при использовании подъемно-транспортных, строительных, дорожных машин и механизмов.</t>
  </si>
  <si>
    <t>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</si>
  <si>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работ.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</si>
  <si>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процессов.</t>
  </si>
  <si>
    <t>ПК 2.2. Контролировать качество выполнения работ по техническому обслуживанию и ремонту подъемно-транспортных, строительных, дорожных машин и оборудования.</t>
  </si>
  <si>
    <t>ПК 2.3. Определять техническое состояние систем и механизмов подъемно-транспортных, строительных, дорожных машин и оборудования.</t>
  </si>
  <si>
    <t>ПК 2.4. Вести учетно-отчетную документацию по техническому обслуживанию и ремонту подъемно-транспортных, строительных, дорожных машин и оборудования.</t>
  </si>
  <si>
    <t>Организация работы первичных трудовых коллективов.</t>
  </si>
  <si>
    <t>ПК 3.1. Организовывать работу персонала по эксплуатации подъемно-транспортных, строительных, дорожных машин и оборудования.</t>
  </si>
  <si>
    <t>ПК 3.2. Осуществлять контроль за соблюдением технологической дисциплины при выполнении работ.</t>
  </si>
  <si>
    <t>ПК 3.3. Составлять и оформлять техническую и отчетную документацию о работе ремонтно-механического отделения структурного подразделения.</t>
  </si>
  <si>
    <t>ПК 3.4. Участвовать в подготовке документации для лицензирования производственной деятельности структурного подразделения.</t>
  </si>
  <si>
    <t>Выполнение работ по одной или нескольким профессиям рабочих, должностям служащих.</t>
  </si>
  <si>
    <t>7 сем.</t>
  </si>
  <si>
    <t>8 сем.</t>
  </si>
  <si>
    <t>5 сем.</t>
  </si>
  <si>
    <t>6 сем.</t>
  </si>
  <si>
    <t>3 есм.</t>
  </si>
  <si>
    <t>4 сем.</t>
  </si>
  <si>
    <t>1 сем.</t>
  </si>
  <si>
    <t>2 сем.</t>
  </si>
  <si>
    <t xml:space="preserve">I курс </t>
  </si>
  <si>
    <t xml:space="preserve">II курс </t>
  </si>
  <si>
    <t xml:space="preserve">IV курс </t>
  </si>
  <si>
    <t>преддипломн.практики</t>
  </si>
  <si>
    <t>В.П. Калачев</t>
  </si>
  <si>
    <t xml:space="preserve">Приказ № ____ п от _____________ </t>
  </si>
  <si>
    <t>Нормативный срок освоения ОПОП – 3 года и 10 мес.</t>
  </si>
  <si>
    <t>Объем образовательной нагрузки при очной форме обучения</t>
  </si>
  <si>
    <t>Иностранный язык в профессиональной деятельности</t>
  </si>
  <si>
    <t>Эксплуатация подъемно-транспортных, строительных, дорожных машин и оборудования при строительстве, содержании и ремонте дорог (в том числе железнодорожного пути)</t>
  </si>
  <si>
    <t>-,З,З,З,ДЗ</t>
  </si>
  <si>
    <t>-,ДЗ,-,Э</t>
  </si>
  <si>
    <t>Государственная итоговая аттестация проводится в форме защиты выпускной квалификационной работы, которая выполняется в виде дипломной работы (дипломного проекта) и демонстрационного экзамена</t>
  </si>
  <si>
    <t>-,Э</t>
  </si>
  <si>
    <t>-,ДЗ</t>
  </si>
  <si>
    <t>0</t>
  </si>
  <si>
    <t>Настоящий учебный план основной профессиональной образовательной программы среднего профессионального образования краевого государственного автономного профессионального образовательного учреждения «Емельяновский дорожно-строительный техникум» разработан на основе федерального государственного образовательного стандарта по специальности среднего профессионального образования (далее – СПО) 23.02.04 Техническая эксплуатация подъемно-транспортных, строительных, дорожных машин и оборудования (по отраслям), утвержденного приказом Министерства образования и науки Российской Федерации № 45 от 23.01.2018 г., зарегистрированного Министерством юстиции (рег. № 49942 от 06.02.2018 г.), предназначен для реализации обучения студентов по заочной форме.</t>
  </si>
  <si>
    <t>Общая продолжительность лабораторно-экзаменационной сессии в учебном году на 1 и 2 курсах - 30 календарных дней, на последующих курсах - 40 календарных дней. В эти дни входят дни отдыха студентов и дни сдачи экзаменов. В день сдачи экзамена занятия не проводятся, в остальные дни занятия проводятся не более 8 часов.</t>
  </si>
  <si>
    <t>Общеее количество часов в учебном году на аудиторные занятия, проводимые в период лабораторно-экзаменационной сессии - 160 часов. Общий объем образовательноьй нагрузки определен аналогично очному обучению.</t>
  </si>
  <si>
    <t>Для получения дополнительных знаний и умений,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образования, учитывая мнения работодателей, объем времени отведенный на вариативную часть составил 30,56% и использован следующим образом (таблица)</t>
  </si>
  <si>
    <t>Объем образовательной нагрузки</t>
  </si>
  <si>
    <t>Общепрофессиональный цикл</t>
  </si>
  <si>
    <t>Комплексные виды промежуточной аттестации</t>
  </si>
  <si>
    <t>Наименование дисциплины/МДК/практик</t>
  </si>
  <si>
    <t>семестр</t>
  </si>
  <si>
    <t xml:space="preserve">вид </t>
  </si>
  <si>
    <t>комплексный дифференцированный зачет</t>
  </si>
  <si>
    <t>комплексный квалификационный экзамен</t>
  </si>
  <si>
    <t>Государственная итоговая аттестация включает подготовку (4 недели) и защиту (2 недели) выпускной квалификационной работы (дипломный проект) и демонстрационный экзамен. Обязательное требование – соответствие тематики выпускной квалификационной работы содержанию одного или нескольких профессиональных модулей.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</si>
</sst>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28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6" fillId="0" borderId="0" xfId="0" applyFont="1" applyFill="1" applyBorder="1"/>
    <xf numFmtId="0" fontId="7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/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0" xfId="0" applyFont="1" applyFill="1" applyBorder="1"/>
    <xf numFmtId="0" fontId="6" fillId="0" borderId="1" xfId="0" applyFont="1" applyFill="1" applyBorder="1" applyAlignment="1">
      <alignment vertical="top"/>
    </xf>
    <xf numFmtId="49" fontId="6" fillId="0" borderId="1" xfId="0" quotePrefix="1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49" fontId="14" fillId="3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16" fillId="0" borderId="0" xfId="1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 applyBorder="1" applyAlignment="1"/>
    <xf numFmtId="49" fontId="19" fillId="0" borderId="0" xfId="0" applyNumberFormat="1" applyFont="1" applyBorder="1" applyAlignment="1">
      <alignment vertical="center" textRotation="90"/>
    </xf>
    <xf numFmtId="49" fontId="19" fillId="0" borderId="1" xfId="0" applyNumberFormat="1" applyFont="1" applyBorder="1" applyAlignment="1">
      <alignment horizontal="center" vertical="center" textRotation="90"/>
    </xf>
    <xf numFmtId="49" fontId="19" fillId="0" borderId="0" xfId="0" applyNumberFormat="1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14" fillId="2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4" fillId="0" borderId="0" xfId="0" applyFont="1"/>
    <xf numFmtId="0" fontId="14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vertical="top"/>
    </xf>
    <xf numFmtId="0" fontId="14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8" fillId="0" borderId="0" xfId="0" applyFont="1" applyFill="1" applyBorder="1"/>
    <xf numFmtId="0" fontId="6" fillId="7" borderId="0" xfId="0" applyFont="1" applyFill="1" applyBorder="1"/>
    <xf numFmtId="9" fontId="6" fillId="7" borderId="0" xfId="0" applyNumberFormat="1" applyFont="1" applyFill="1" applyBorder="1"/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15" fillId="7" borderId="0" xfId="0" applyFont="1" applyFill="1" applyBorder="1"/>
    <xf numFmtId="0" fontId="14" fillId="7" borderId="0" xfId="0" applyFont="1" applyFill="1" applyBorder="1"/>
    <xf numFmtId="0" fontId="12" fillId="2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0" fontId="11" fillId="2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1" fillId="7" borderId="0" xfId="0" applyFont="1" applyFill="1" applyBorder="1"/>
    <xf numFmtId="0" fontId="14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27" fillId="0" borderId="0" xfId="0" applyFont="1"/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/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6" fillId="8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top"/>
    </xf>
    <xf numFmtId="0" fontId="26" fillId="8" borderId="1" xfId="0" applyFont="1" applyFill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12" xfId="0" applyFont="1" applyFill="1" applyBorder="1"/>
    <xf numFmtId="0" fontId="8" fillId="8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14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/>
    </xf>
    <xf numFmtId="49" fontId="8" fillId="5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14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49" fontId="14" fillId="4" borderId="1" xfId="0" applyNumberFormat="1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/>
    </xf>
    <xf numFmtId="0" fontId="1" fillId="0" borderId="6" xfId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Alignment="1">
      <alignment horizontal="justify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textRotation="90" wrapText="1"/>
    </xf>
    <xf numFmtId="0" fontId="21" fillId="0" borderId="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left" wrapText="1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15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0" fontId="14" fillId="0" borderId="13" xfId="1" applyFont="1" applyBorder="1" applyAlignment="1">
      <alignment horizontal="center" wrapText="1"/>
    </xf>
    <xf numFmtId="0" fontId="14" fillId="0" borderId="15" xfId="1" applyFont="1" applyBorder="1" applyAlignment="1">
      <alignment horizontal="center" wrapText="1"/>
    </xf>
    <xf numFmtId="0" fontId="14" fillId="0" borderId="14" xfId="1" applyFont="1" applyBorder="1" applyAlignment="1">
      <alignment horizontal="center" wrapText="1"/>
    </xf>
    <xf numFmtId="0" fontId="14" fillId="2" borderId="13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zoomScaleNormal="100" workbookViewId="0">
      <selection activeCell="C17" sqref="C17"/>
    </sheetView>
  </sheetViews>
  <sheetFormatPr defaultRowHeight="15"/>
  <cols>
    <col min="1" max="1" width="38.85546875" customWidth="1"/>
    <col min="2" max="2" width="44.140625" customWidth="1"/>
    <col min="3" max="3" width="46.28515625" customWidth="1"/>
  </cols>
  <sheetData>
    <row r="1" spans="1:48" ht="18.75">
      <c r="A1" s="1"/>
      <c r="B1" s="1"/>
      <c r="C1" s="5" t="s">
        <v>1</v>
      </c>
      <c r="D1" s="5"/>
    </row>
    <row r="2" spans="1:48" ht="37.5" customHeight="1">
      <c r="A2" s="2"/>
      <c r="B2" s="2"/>
      <c r="C2" s="71" t="s">
        <v>125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48" ht="18.75">
      <c r="A3" s="2"/>
      <c r="B3" s="2"/>
      <c r="C3" s="5"/>
      <c r="D3" s="5"/>
    </row>
    <row r="4" spans="1:48" ht="18.75">
      <c r="A4" s="1"/>
      <c r="B4" s="1"/>
      <c r="C4" s="167" t="s">
        <v>382</v>
      </c>
      <c r="D4" s="6"/>
    </row>
    <row r="5" spans="1:48" ht="18.75">
      <c r="A5" s="3"/>
      <c r="B5" s="3"/>
      <c r="C5" s="6" t="s">
        <v>383</v>
      </c>
      <c r="D5" s="6"/>
      <c r="E5" s="3"/>
    </row>
    <row r="6" spans="1:48" ht="15.75">
      <c r="A6" s="1"/>
      <c r="B6" s="1"/>
    </row>
    <row r="7" spans="1:48" s="8" customFormat="1" ht="23.25">
      <c r="A7" s="203" t="s">
        <v>0</v>
      </c>
      <c r="B7" s="203"/>
      <c r="C7" s="203"/>
    </row>
    <row r="8" spans="1:48" ht="15.75">
      <c r="A8" s="4"/>
      <c r="B8" s="4"/>
    </row>
    <row r="9" spans="1:48" ht="18.75">
      <c r="A9" s="204" t="s">
        <v>4</v>
      </c>
      <c r="B9" s="204"/>
      <c r="C9" s="204"/>
    </row>
    <row r="10" spans="1:48" ht="18.75">
      <c r="A10" s="201" t="s">
        <v>126</v>
      </c>
      <c r="B10" s="201"/>
      <c r="C10" s="20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8.75" customHeight="1">
      <c r="A11" s="201" t="s">
        <v>127</v>
      </c>
      <c r="B11" s="201"/>
      <c r="C11" s="20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8.75" customHeight="1">
      <c r="A12" s="201" t="s">
        <v>2</v>
      </c>
      <c r="B12" s="201"/>
      <c r="C12" s="20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5"/>
      <c r="AU12" s="5"/>
      <c r="AV12" s="5"/>
    </row>
    <row r="13" spans="1:48" ht="39.75" customHeight="1">
      <c r="A13" s="201" t="s">
        <v>128</v>
      </c>
      <c r="B13" s="201"/>
      <c r="C13" s="201"/>
    </row>
    <row r="14" spans="1:48" ht="18.75">
      <c r="A14" s="201" t="s">
        <v>3</v>
      </c>
      <c r="B14" s="201"/>
      <c r="C14" s="201"/>
    </row>
    <row r="15" spans="1:48" ht="15.75">
      <c r="A15" s="2"/>
      <c r="B15" s="2"/>
    </row>
    <row r="16" spans="1:48" ht="18.75">
      <c r="A16" s="2"/>
      <c r="B16" s="9" t="s">
        <v>5</v>
      </c>
    </row>
    <row r="17" spans="2:3" ht="18.75">
      <c r="B17" s="9" t="s">
        <v>293</v>
      </c>
    </row>
    <row r="18" spans="2:3" ht="18.75">
      <c r="B18" s="202" t="s">
        <v>384</v>
      </c>
      <c r="C18" s="202"/>
    </row>
    <row r="19" spans="2:3" ht="18.75">
      <c r="B19" s="202" t="s">
        <v>294</v>
      </c>
      <c r="C19" s="202"/>
    </row>
    <row r="20" spans="2:3" ht="18.75">
      <c r="B20" s="10" t="s">
        <v>6</v>
      </c>
    </row>
  </sheetData>
  <mergeCells count="9">
    <mergeCell ref="A13:C13"/>
    <mergeCell ref="A14:C14"/>
    <mergeCell ref="B18:C18"/>
    <mergeCell ref="B19:C19"/>
    <mergeCell ref="A7:C7"/>
    <mergeCell ref="A9:C9"/>
    <mergeCell ref="A10:C10"/>
    <mergeCell ref="A11:C11"/>
    <mergeCell ref="A12:C12"/>
  </mergeCells>
  <pageMargins left="0.59055118110236227" right="0.39370078740157483" top="0.74803149606299213" bottom="0.5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PE16"/>
  <sheetViews>
    <sheetView zoomScaleNormal="100" workbookViewId="0">
      <selection activeCell="A10" sqref="A10:AS10"/>
    </sheetView>
  </sheetViews>
  <sheetFormatPr defaultColWidth="3.140625" defaultRowHeight="15"/>
  <cols>
    <col min="1" max="43" width="2.7109375" customWidth="1"/>
    <col min="44" max="44" width="5.42578125" customWidth="1"/>
    <col min="50" max="2051" width="0" hidden="1" customWidth="1"/>
  </cols>
  <sheetData>
    <row r="1" spans="1:5153" s="81" customFormat="1" ht="18.75">
      <c r="A1" s="205" t="s">
        <v>201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80"/>
      <c r="AU1" s="80"/>
      <c r="AV1" s="80"/>
      <c r="AW1" s="80"/>
      <c r="AX1" s="80"/>
      <c r="AY1" s="80"/>
    </row>
    <row r="2" spans="1:5153" s="81" customFormat="1">
      <c r="A2" s="206" t="s">
        <v>158</v>
      </c>
      <c r="B2" s="206"/>
      <c r="C2" s="206"/>
      <c r="D2" s="206"/>
      <c r="E2" s="207" t="s">
        <v>159</v>
      </c>
      <c r="F2" s="206" t="s">
        <v>160</v>
      </c>
      <c r="G2" s="206"/>
      <c r="H2" s="206"/>
      <c r="I2" s="207" t="s">
        <v>161</v>
      </c>
      <c r="J2" s="206" t="s">
        <v>162</v>
      </c>
      <c r="K2" s="206"/>
      <c r="L2" s="206"/>
      <c r="M2" s="206"/>
      <c r="N2" s="206" t="s">
        <v>163</v>
      </c>
      <c r="O2" s="206"/>
      <c r="P2" s="206"/>
      <c r="Q2" s="206"/>
      <c r="R2" s="207" t="s">
        <v>164</v>
      </c>
      <c r="S2" s="206" t="s">
        <v>165</v>
      </c>
      <c r="T2" s="206"/>
      <c r="U2" s="206"/>
      <c r="V2" s="207" t="s">
        <v>166</v>
      </c>
      <c r="W2" s="206" t="s">
        <v>167</v>
      </c>
      <c r="X2" s="206"/>
      <c r="Y2" s="206"/>
      <c r="Z2" s="207" t="s">
        <v>168</v>
      </c>
      <c r="AA2" s="206" t="s">
        <v>169</v>
      </c>
      <c r="AB2" s="206"/>
      <c r="AC2" s="206"/>
      <c r="AD2" s="206"/>
      <c r="AE2" s="207" t="s">
        <v>170</v>
      </c>
      <c r="AF2" s="206" t="s">
        <v>171</v>
      </c>
      <c r="AG2" s="206"/>
      <c r="AH2" s="206"/>
      <c r="AI2" s="207" t="s">
        <v>172</v>
      </c>
      <c r="AJ2" s="206" t="s">
        <v>173</v>
      </c>
      <c r="AK2" s="206"/>
      <c r="AL2" s="206"/>
      <c r="AM2" s="206"/>
      <c r="AN2" s="211" t="s">
        <v>174</v>
      </c>
      <c r="AO2" s="212"/>
      <c r="AP2" s="212"/>
      <c r="AQ2" s="213"/>
      <c r="AR2" s="208" t="s">
        <v>203</v>
      </c>
      <c r="AS2" s="207" t="s">
        <v>175</v>
      </c>
      <c r="AT2" s="82"/>
      <c r="AU2" s="82"/>
      <c r="AV2" s="82"/>
      <c r="AW2" s="83"/>
      <c r="AX2" s="82"/>
      <c r="AY2" s="82"/>
    </row>
    <row r="3" spans="1:5153" s="81" customFormat="1" ht="57.75" customHeight="1">
      <c r="A3" s="84" t="s">
        <v>176</v>
      </c>
      <c r="B3" s="84" t="s">
        <v>177</v>
      </c>
      <c r="C3" s="84" t="s">
        <v>178</v>
      </c>
      <c r="D3" s="84" t="s">
        <v>179</v>
      </c>
      <c r="E3" s="207"/>
      <c r="F3" s="84" t="s">
        <v>180</v>
      </c>
      <c r="G3" s="84" t="s">
        <v>181</v>
      </c>
      <c r="H3" s="84" t="s">
        <v>182</v>
      </c>
      <c r="I3" s="207"/>
      <c r="J3" s="84" t="s">
        <v>183</v>
      </c>
      <c r="K3" s="84" t="s">
        <v>184</v>
      </c>
      <c r="L3" s="84" t="s">
        <v>185</v>
      </c>
      <c r="M3" s="84" t="s">
        <v>186</v>
      </c>
      <c r="N3" s="84" t="s">
        <v>176</v>
      </c>
      <c r="O3" s="84" t="s">
        <v>177</v>
      </c>
      <c r="P3" s="84" t="s">
        <v>178</v>
      </c>
      <c r="Q3" s="84" t="s">
        <v>179</v>
      </c>
      <c r="R3" s="207"/>
      <c r="S3" s="84" t="s">
        <v>187</v>
      </c>
      <c r="T3" s="84" t="s">
        <v>188</v>
      </c>
      <c r="U3" s="84" t="s">
        <v>189</v>
      </c>
      <c r="V3" s="207"/>
      <c r="W3" s="84" t="s">
        <v>190</v>
      </c>
      <c r="X3" s="84" t="s">
        <v>191</v>
      </c>
      <c r="Y3" s="84" t="s">
        <v>192</v>
      </c>
      <c r="Z3" s="207"/>
      <c r="AA3" s="84" t="s">
        <v>190</v>
      </c>
      <c r="AB3" s="84" t="s">
        <v>191</v>
      </c>
      <c r="AC3" s="84" t="s">
        <v>192</v>
      </c>
      <c r="AD3" s="84" t="s">
        <v>193</v>
      </c>
      <c r="AE3" s="207"/>
      <c r="AF3" s="84" t="s">
        <v>180</v>
      </c>
      <c r="AG3" s="84" t="s">
        <v>181</v>
      </c>
      <c r="AH3" s="84" t="s">
        <v>182</v>
      </c>
      <c r="AI3" s="207"/>
      <c r="AJ3" s="84" t="s">
        <v>194</v>
      </c>
      <c r="AK3" s="84" t="s">
        <v>195</v>
      </c>
      <c r="AL3" s="84" t="s">
        <v>196</v>
      </c>
      <c r="AM3" s="84" t="s">
        <v>197</v>
      </c>
      <c r="AN3" s="84" t="s">
        <v>176</v>
      </c>
      <c r="AO3" s="84" t="s">
        <v>177</v>
      </c>
      <c r="AP3" s="84" t="s">
        <v>178</v>
      </c>
      <c r="AQ3" s="84" t="s">
        <v>179</v>
      </c>
      <c r="AR3" s="209"/>
      <c r="AS3" s="207"/>
      <c r="AT3" s="85"/>
      <c r="AU3" s="85"/>
      <c r="AV3" s="85"/>
      <c r="AW3" s="83"/>
      <c r="AX3" s="85"/>
      <c r="AY3" s="85"/>
    </row>
    <row r="4" spans="1:5153" s="88" customFormat="1" ht="12.75">
      <c r="A4" s="86">
        <v>1</v>
      </c>
      <c r="B4" s="86">
        <v>2</v>
      </c>
      <c r="C4" s="86">
        <v>3</v>
      </c>
      <c r="D4" s="86">
        <v>4</v>
      </c>
      <c r="E4" s="86">
        <v>5</v>
      </c>
      <c r="F4" s="86">
        <v>6</v>
      </c>
      <c r="G4" s="86">
        <v>7</v>
      </c>
      <c r="H4" s="86">
        <v>8</v>
      </c>
      <c r="I4" s="86">
        <v>9</v>
      </c>
      <c r="J4" s="86">
        <v>10</v>
      </c>
      <c r="K4" s="86">
        <v>11</v>
      </c>
      <c r="L4" s="86">
        <v>12</v>
      </c>
      <c r="M4" s="86">
        <v>13</v>
      </c>
      <c r="N4" s="86">
        <v>14</v>
      </c>
      <c r="O4" s="86">
        <v>15</v>
      </c>
      <c r="P4" s="86">
        <v>16</v>
      </c>
      <c r="Q4" s="86">
        <v>17</v>
      </c>
      <c r="R4" s="86">
        <v>18</v>
      </c>
      <c r="S4" s="86">
        <v>19</v>
      </c>
      <c r="T4" s="86">
        <v>20</v>
      </c>
      <c r="U4" s="86">
        <v>21</v>
      </c>
      <c r="V4" s="86">
        <v>22</v>
      </c>
      <c r="W4" s="86">
        <v>23</v>
      </c>
      <c r="X4" s="86">
        <v>24</v>
      </c>
      <c r="Y4" s="86">
        <v>25</v>
      </c>
      <c r="Z4" s="86">
        <v>26</v>
      </c>
      <c r="AA4" s="86">
        <v>27</v>
      </c>
      <c r="AB4" s="86">
        <v>28</v>
      </c>
      <c r="AC4" s="86">
        <v>29</v>
      </c>
      <c r="AD4" s="86">
        <v>30</v>
      </c>
      <c r="AE4" s="86">
        <v>31</v>
      </c>
      <c r="AF4" s="86">
        <v>32</v>
      </c>
      <c r="AG4" s="86">
        <v>33</v>
      </c>
      <c r="AH4" s="86">
        <v>34</v>
      </c>
      <c r="AI4" s="86">
        <v>35</v>
      </c>
      <c r="AJ4" s="86">
        <v>36</v>
      </c>
      <c r="AK4" s="86">
        <v>37</v>
      </c>
      <c r="AL4" s="86">
        <v>38</v>
      </c>
      <c r="AM4" s="86">
        <v>39</v>
      </c>
      <c r="AN4" s="86">
        <v>40</v>
      </c>
      <c r="AO4" s="86">
        <v>41</v>
      </c>
      <c r="AP4" s="86">
        <v>42</v>
      </c>
      <c r="AQ4" s="86">
        <v>43</v>
      </c>
      <c r="AR4" s="88" t="s">
        <v>331</v>
      </c>
      <c r="AS4" s="207"/>
      <c r="AT4" s="87"/>
      <c r="AU4" s="87"/>
      <c r="AV4" s="87"/>
      <c r="AW4" s="87"/>
      <c r="AX4" s="87"/>
      <c r="AY4" s="87"/>
    </row>
    <row r="5" spans="1:5153" s="81" customFormat="1" ht="15" customHeight="1">
      <c r="A5" s="141"/>
      <c r="B5" s="141"/>
      <c r="C5" s="141"/>
      <c r="D5" s="141"/>
      <c r="E5" s="141"/>
      <c r="F5" s="141"/>
      <c r="G5" s="141"/>
      <c r="H5" s="141" t="s">
        <v>43</v>
      </c>
      <c r="I5" s="141" t="s">
        <v>43</v>
      </c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 t="s">
        <v>43</v>
      </c>
      <c r="AH5" s="141" t="s">
        <v>43</v>
      </c>
      <c r="AI5" s="141"/>
      <c r="AJ5" s="141"/>
      <c r="AK5" s="141"/>
      <c r="AL5" s="141"/>
      <c r="AM5" s="141"/>
      <c r="AN5" s="141"/>
      <c r="AO5" s="141"/>
      <c r="AP5" s="141"/>
      <c r="AQ5" s="141"/>
      <c r="AR5" s="141" t="s">
        <v>198</v>
      </c>
      <c r="AS5" s="112">
        <v>1</v>
      </c>
      <c r="AT5" s="89"/>
      <c r="AU5" s="89"/>
      <c r="AV5" s="89"/>
      <c r="AW5" s="89"/>
      <c r="AX5" s="89"/>
      <c r="AY5" s="89"/>
    </row>
    <row r="6" spans="1:5153" s="81" customFormat="1" ht="15" customHeight="1">
      <c r="A6" s="141"/>
      <c r="B6" s="141"/>
      <c r="C6" s="141"/>
      <c r="D6" s="141"/>
      <c r="E6" s="141"/>
      <c r="F6" s="141"/>
      <c r="G6" s="141"/>
      <c r="H6" s="141"/>
      <c r="I6" s="141"/>
      <c r="J6" s="141" t="s">
        <v>43</v>
      </c>
      <c r="K6" s="141" t="s">
        <v>43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 t="s">
        <v>43</v>
      </c>
      <c r="AF6" s="141" t="s">
        <v>43</v>
      </c>
      <c r="AG6" s="141"/>
      <c r="AH6" s="141"/>
      <c r="AI6" s="141"/>
      <c r="AJ6" s="141"/>
      <c r="AK6" s="141"/>
      <c r="AL6" s="141"/>
      <c r="AM6" s="111"/>
      <c r="AN6" s="111" t="s">
        <v>199</v>
      </c>
      <c r="AO6" s="111" t="s">
        <v>199</v>
      </c>
      <c r="AP6" s="111" t="s">
        <v>199</v>
      </c>
      <c r="AQ6" s="111" t="s">
        <v>199</v>
      </c>
      <c r="AR6" s="141" t="s">
        <v>198</v>
      </c>
      <c r="AS6" s="112">
        <v>2</v>
      </c>
      <c r="AT6" s="89"/>
      <c r="AU6" s="89"/>
      <c r="AV6" s="89"/>
      <c r="AW6" s="89"/>
      <c r="AX6" s="89"/>
      <c r="AY6" s="89"/>
    </row>
    <row r="7" spans="1:5153" s="81" customFormat="1" ht="15" customHeight="1">
      <c r="A7" s="141"/>
      <c r="B7" s="141"/>
      <c r="C7" s="141"/>
      <c r="D7" s="141"/>
      <c r="E7" s="141"/>
      <c r="F7" s="141" t="s">
        <v>43</v>
      </c>
      <c r="G7" s="141" t="s">
        <v>43</v>
      </c>
      <c r="H7" s="141" t="s">
        <v>43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11" t="s">
        <v>199</v>
      </c>
      <c r="AD7" s="111" t="s">
        <v>199</v>
      </c>
      <c r="AE7" s="111" t="s">
        <v>199</v>
      </c>
      <c r="AF7" s="111"/>
      <c r="AG7" s="141"/>
      <c r="AH7" s="141"/>
      <c r="AI7" s="141" t="s">
        <v>43</v>
      </c>
      <c r="AJ7" s="141" t="s">
        <v>43</v>
      </c>
      <c r="AK7" s="141" t="s">
        <v>43</v>
      </c>
      <c r="AL7" s="111" t="s">
        <v>200</v>
      </c>
      <c r="AM7" s="111" t="s">
        <v>200</v>
      </c>
      <c r="AN7" s="111" t="s">
        <v>200</v>
      </c>
      <c r="AO7" s="111" t="s">
        <v>200</v>
      </c>
      <c r="AP7" s="111" t="s">
        <v>200</v>
      </c>
      <c r="AQ7" s="111" t="s">
        <v>200</v>
      </c>
      <c r="AR7" s="141" t="s">
        <v>198</v>
      </c>
      <c r="AS7" s="112">
        <v>3</v>
      </c>
      <c r="AT7" s="89"/>
      <c r="AU7" s="89"/>
      <c r="AV7" s="89"/>
      <c r="AW7" s="89"/>
      <c r="AX7" s="89"/>
      <c r="AY7" s="89"/>
    </row>
    <row r="8" spans="1:5153" s="81" customFormat="1" ht="15" customHeight="1">
      <c r="A8" s="111" t="s">
        <v>199</v>
      </c>
      <c r="B8" s="111" t="s">
        <v>199</v>
      </c>
      <c r="C8" s="111" t="s">
        <v>199</v>
      </c>
      <c r="D8" s="111" t="s">
        <v>199</v>
      </c>
      <c r="E8" s="111" t="s">
        <v>199</v>
      </c>
      <c r="F8" s="111" t="s">
        <v>199</v>
      </c>
      <c r="G8" s="111"/>
      <c r="H8" s="111"/>
      <c r="I8" s="141"/>
      <c r="J8" s="141"/>
      <c r="K8" s="141"/>
      <c r="L8" s="141" t="s">
        <v>43</v>
      </c>
      <c r="M8" s="141" t="s">
        <v>43</v>
      </c>
      <c r="N8" s="141" t="s">
        <v>43</v>
      </c>
      <c r="O8" s="141"/>
      <c r="P8" s="141"/>
      <c r="Q8" s="141"/>
      <c r="R8" s="141"/>
      <c r="S8" s="141"/>
      <c r="T8" s="141"/>
      <c r="U8" s="111" t="s">
        <v>200</v>
      </c>
      <c r="V8" s="111" t="s">
        <v>200</v>
      </c>
      <c r="W8" s="111" t="s">
        <v>200</v>
      </c>
      <c r="X8" s="111" t="s">
        <v>200</v>
      </c>
      <c r="Y8" s="111" t="s">
        <v>200</v>
      </c>
      <c r="Z8" s="111" t="s">
        <v>200</v>
      </c>
      <c r="AA8" s="141"/>
      <c r="AB8" s="141" t="s">
        <v>43</v>
      </c>
      <c r="AC8" s="141" t="s">
        <v>43</v>
      </c>
      <c r="AD8" s="141" t="s">
        <v>43</v>
      </c>
      <c r="AE8" s="141"/>
      <c r="AF8" s="141"/>
      <c r="AG8" s="141"/>
      <c r="AH8" s="114" t="s">
        <v>330</v>
      </c>
      <c r="AI8" s="114" t="s">
        <v>330</v>
      </c>
      <c r="AJ8" s="114" t="s">
        <v>330</v>
      </c>
      <c r="AK8" s="114" t="s">
        <v>330</v>
      </c>
      <c r="AL8" s="114" t="s">
        <v>328</v>
      </c>
      <c r="AM8" s="114" t="s">
        <v>328</v>
      </c>
      <c r="AN8" s="114" t="s">
        <v>328</v>
      </c>
      <c r="AO8" s="114" t="s">
        <v>328</v>
      </c>
      <c r="AP8" s="114" t="s">
        <v>329</v>
      </c>
      <c r="AQ8" s="114" t="s">
        <v>329</v>
      </c>
      <c r="AR8" s="113" t="s">
        <v>327</v>
      </c>
      <c r="AS8" s="112">
        <v>4</v>
      </c>
      <c r="AT8" s="89"/>
      <c r="AU8" s="89"/>
      <c r="AV8" s="89"/>
      <c r="AW8" s="89"/>
      <c r="AX8" s="89"/>
      <c r="AY8" s="89"/>
    </row>
    <row r="9" spans="1:5153" s="81" customFormat="1" ht="1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4"/>
      <c r="AS9" s="145"/>
      <c r="AT9" s="89"/>
      <c r="AU9" s="89"/>
      <c r="AV9" s="89"/>
      <c r="AW9" s="89"/>
      <c r="AX9" s="89"/>
      <c r="AY9" s="89"/>
    </row>
    <row r="10" spans="1:5153" s="146" customFormat="1" ht="15" customHeight="1">
      <c r="A10" s="210" t="s">
        <v>332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0"/>
      <c r="IV10" s="210"/>
      <c r="IW10" s="210"/>
      <c r="IX10" s="210"/>
      <c r="IY10" s="210"/>
      <c r="IZ10" s="210"/>
      <c r="JA10" s="210"/>
      <c r="JB10" s="210"/>
      <c r="JC10" s="210"/>
      <c r="JD10" s="210"/>
      <c r="JE10" s="210"/>
      <c r="JF10" s="210"/>
      <c r="JG10" s="210"/>
      <c r="JH10" s="210"/>
      <c r="JI10" s="210"/>
      <c r="JJ10" s="210"/>
      <c r="JK10" s="210"/>
      <c r="JL10" s="210"/>
      <c r="JM10" s="210"/>
      <c r="JN10" s="210"/>
      <c r="JO10" s="210"/>
      <c r="JP10" s="210"/>
      <c r="JQ10" s="210"/>
      <c r="JR10" s="210"/>
      <c r="JS10" s="210"/>
      <c r="JT10" s="210"/>
      <c r="JU10" s="210"/>
      <c r="JV10" s="210"/>
      <c r="JW10" s="210"/>
      <c r="JX10" s="210"/>
      <c r="JY10" s="210"/>
      <c r="JZ10" s="210"/>
      <c r="KA10" s="210"/>
      <c r="KB10" s="210"/>
      <c r="KC10" s="210"/>
      <c r="KD10" s="210"/>
      <c r="KE10" s="210"/>
      <c r="KF10" s="210"/>
      <c r="KG10" s="210"/>
      <c r="KH10" s="210"/>
      <c r="KI10" s="210"/>
      <c r="KJ10" s="210"/>
      <c r="KK10" s="210"/>
      <c r="KL10" s="210"/>
      <c r="KM10" s="210"/>
      <c r="KN10" s="210"/>
      <c r="KO10" s="210"/>
      <c r="KP10" s="210"/>
      <c r="KQ10" s="210"/>
      <c r="KR10" s="210"/>
      <c r="KS10" s="210"/>
      <c r="KT10" s="210"/>
      <c r="KU10" s="210"/>
      <c r="KV10" s="210"/>
      <c r="KW10" s="210"/>
      <c r="KX10" s="210"/>
      <c r="KY10" s="210"/>
      <c r="KZ10" s="210"/>
      <c r="LA10" s="210"/>
      <c r="LB10" s="210"/>
      <c r="LC10" s="210"/>
      <c r="LD10" s="210"/>
      <c r="LE10" s="210"/>
      <c r="LF10" s="210"/>
      <c r="LG10" s="210"/>
      <c r="LH10" s="210"/>
      <c r="LI10" s="210"/>
      <c r="LJ10" s="210"/>
      <c r="LK10" s="210"/>
      <c r="LL10" s="210"/>
      <c r="LM10" s="210"/>
      <c r="LN10" s="210"/>
      <c r="LO10" s="210"/>
      <c r="LP10" s="210"/>
      <c r="LQ10" s="210"/>
      <c r="LR10" s="210"/>
      <c r="LS10" s="210"/>
      <c r="LT10" s="210"/>
      <c r="LU10" s="210"/>
      <c r="LV10" s="210"/>
      <c r="LW10" s="210"/>
      <c r="LX10" s="210"/>
      <c r="LY10" s="210"/>
      <c r="LZ10" s="210"/>
      <c r="MA10" s="210"/>
      <c r="MB10" s="210"/>
      <c r="MC10" s="210"/>
      <c r="MD10" s="210"/>
      <c r="ME10" s="210"/>
      <c r="MF10" s="210"/>
      <c r="MG10" s="210"/>
      <c r="MH10" s="210"/>
      <c r="MI10" s="210"/>
      <c r="MJ10" s="210"/>
      <c r="MK10" s="210"/>
      <c r="ML10" s="210"/>
      <c r="MM10" s="210"/>
      <c r="MN10" s="210"/>
      <c r="MO10" s="210"/>
      <c r="MP10" s="210"/>
      <c r="MQ10" s="210"/>
      <c r="MR10" s="210"/>
      <c r="MS10" s="210"/>
      <c r="MT10" s="210"/>
      <c r="MU10" s="210"/>
      <c r="MV10" s="210"/>
      <c r="MW10" s="210"/>
      <c r="MX10" s="210"/>
      <c r="MY10" s="210"/>
      <c r="MZ10" s="210"/>
      <c r="NA10" s="210"/>
      <c r="NB10" s="210"/>
      <c r="NC10" s="210"/>
      <c r="ND10" s="210"/>
      <c r="NE10" s="210"/>
      <c r="NF10" s="210"/>
      <c r="NG10" s="210"/>
      <c r="NH10" s="210"/>
      <c r="NI10" s="210"/>
      <c r="NJ10" s="210"/>
      <c r="NK10" s="210"/>
      <c r="NL10" s="210"/>
      <c r="NM10" s="210"/>
      <c r="NN10" s="210"/>
      <c r="NO10" s="210"/>
      <c r="NP10" s="210"/>
      <c r="NQ10" s="210"/>
      <c r="NR10" s="210"/>
      <c r="NS10" s="210"/>
      <c r="NT10" s="210"/>
      <c r="NU10" s="210"/>
      <c r="NV10" s="210"/>
      <c r="NW10" s="210"/>
      <c r="NX10" s="210"/>
      <c r="NY10" s="210"/>
      <c r="NZ10" s="210"/>
      <c r="OA10" s="210"/>
      <c r="OB10" s="210"/>
      <c r="OC10" s="210"/>
      <c r="OD10" s="210"/>
      <c r="OE10" s="210"/>
      <c r="OF10" s="210"/>
      <c r="OG10" s="210"/>
      <c r="OH10" s="210"/>
      <c r="OI10" s="210"/>
      <c r="OJ10" s="210"/>
      <c r="OK10" s="210"/>
      <c r="OL10" s="210"/>
      <c r="OM10" s="210"/>
      <c r="ON10" s="210"/>
      <c r="OO10" s="210"/>
      <c r="OP10" s="210"/>
      <c r="OQ10" s="210"/>
      <c r="OR10" s="210"/>
      <c r="OS10" s="210"/>
      <c r="OT10" s="210"/>
      <c r="OU10" s="210"/>
      <c r="OV10" s="210"/>
      <c r="OW10" s="210"/>
      <c r="OX10" s="210"/>
      <c r="OY10" s="210"/>
      <c r="OZ10" s="210"/>
      <c r="PA10" s="210"/>
      <c r="PB10" s="210"/>
      <c r="PC10" s="210"/>
      <c r="PD10" s="210"/>
      <c r="PE10" s="210"/>
      <c r="PF10" s="210"/>
      <c r="PG10" s="210"/>
      <c r="PH10" s="210"/>
      <c r="PI10" s="210"/>
      <c r="PJ10" s="210"/>
      <c r="PK10" s="210"/>
      <c r="PL10" s="210"/>
      <c r="PM10" s="210"/>
      <c r="PN10" s="210"/>
      <c r="PO10" s="210"/>
      <c r="PP10" s="210"/>
      <c r="PQ10" s="210"/>
      <c r="PR10" s="210"/>
      <c r="PS10" s="210"/>
      <c r="PT10" s="210"/>
      <c r="PU10" s="210"/>
      <c r="PV10" s="210"/>
      <c r="PW10" s="210"/>
      <c r="PX10" s="210"/>
      <c r="PY10" s="210"/>
      <c r="PZ10" s="210"/>
      <c r="QA10" s="210"/>
      <c r="QB10" s="210"/>
      <c r="QC10" s="210"/>
      <c r="QD10" s="210"/>
      <c r="QE10" s="210"/>
      <c r="QF10" s="210"/>
      <c r="QG10" s="210"/>
      <c r="QH10" s="210"/>
      <c r="QI10" s="210"/>
      <c r="QJ10" s="210"/>
      <c r="QK10" s="210"/>
      <c r="QL10" s="210"/>
      <c r="QM10" s="210"/>
      <c r="QN10" s="210"/>
      <c r="QO10" s="210"/>
      <c r="QP10" s="210"/>
      <c r="QQ10" s="210"/>
      <c r="QR10" s="210"/>
      <c r="QS10" s="210"/>
      <c r="QT10" s="210"/>
      <c r="QU10" s="210"/>
      <c r="QV10" s="210"/>
      <c r="QW10" s="210"/>
      <c r="QX10" s="210"/>
      <c r="QY10" s="210"/>
      <c r="QZ10" s="210"/>
      <c r="RA10" s="210"/>
      <c r="RB10" s="210"/>
      <c r="RC10" s="210"/>
      <c r="RD10" s="210"/>
      <c r="RE10" s="210"/>
      <c r="RF10" s="210"/>
      <c r="RG10" s="210"/>
      <c r="RH10" s="210"/>
      <c r="RI10" s="210"/>
      <c r="RJ10" s="210"/>
      <c r="RK10" s="210"/>
      <c r="RL10" s="210"/>
      <c r="RM10" s="210"/>
      <c r="RN10" s="210"/>
      <c r="RO10" s="210"/>
      <c r="RP10" s="210"/>
      <c r="RQ10" s="210"/>
      <c r="RR10" s="210"/>
      <c r="RS10" s="210"/>
      <c r="RT10" s="210"/>
      <c r="RU10" s="210"/>
      <c r="RV10" s="210"/>
      <c r="RW10" s="210"/>
      <c r="RX10" s="210"/>
      <c r="RY10" s="210"/>
      <c r="RZ10" s="210"/>
      <c r="SA10" s="210"/>
      <c r="SB10" s="210"/>
      <c r="SC10" s="210"/>
      <c r="SD10" s="210"/>
      <c r="SE10" s="210"/>
      <c r="SF10" s="210"/>
      <c r="SG10" s="210"/>
      <c r="SH10" s="210"/>
      <c r="SI10" s="210"/>
      <c r="SJ10" s="210"/>
      <c r="SK10" s="210"/>
      <c r="SL10" s="210"/>
      <c r="SM10" s="210"/>
      <c r="SN10" s="210"/>
      <c r="SO10" s="210"/>
      <c r="SP10" s="210"/>
      <c r="SQ10" s="210"/>
      <c r="SR10" s="210"/>
      <c r="SS10" s="210"/>
      <c r="ST10" s="210"/>
      <c r="SU10" s="210"/>
      <c r="SV10" s="210"/>
      <c r="SW10" s="210"/>
      <c r="SX10" s="210"/>
      <c r="SY10" s="210"/>
      <c r="SZ10" s="210"/>
      <c r="TA10" s="210"/>
      <c r="TB10" s="210"/>
      <c r="TC10" s="210"/>
      <c r="TD10" s="210"/>
      <c r="TE10" s="210"/>
      <c r="TF10" s="210"/>
      <c r="TG10" s="210"/>
      <c r="TH10" s="210"/>
      <c r="TI10" s="210"/>
      <c r="TJ10" s="210"/>
      <c r="TK10" s="210"/>
      <c r="TL10" s="210"/>
      <c r="TM10" s="210"/>
      <c r="TN10" s="210"/>
      <c r="TO10" s="210"/>
      <c r="TP10" s="210"/>
      <c r="TQ10" s="210"/>
      <c r="TR10" s="210"/>
      <c r="TS10" s="210"/>
      <c r="TT10" s="210"/>
      <c r="TU10" s="210"/>
      <c r="TV10" s="210"/>
      <c r="TW10" s="210"/>
      <c r="TX10" s="210"/>
      <c r="TY10" s="210"/>
      <c r="TZ10" s="210"/>
      <c r="UA10" s="210"/>
      <c r="UB10" s="210"/>
      <c r="UC10" s="210"/>
      <c r="UD10" s="210"/>
      <c r="UE10" s="210"/>
      <c r="UF10" s="210"/>
      <c r="UG10" s="210"/>
      <c r="UH10" s="210"/>
      <c r="UI10" s="210"/>
      <c r="UJ10" s="210"/>
      <c r="UK10" s="210"/>
      <c r="UL10" s="210"/>
      <c r="UM10" s="210"/>
      <c r="UN10" s="210"/>
      <c r="UO10" s="210"/>
      <c r="UP10" s="210"/>
      <c r="UQ10" s="210"/>
      <c r="UR10" s="210"/>
      <c r="US10" s="210"/>
      <c r="UT10" s="210"/>
      <c r="UU10" s="210"/>
      <c r="UV10" s="210"/>
      <c r="UW10" s="210"/>
      <c r="UX10" s="210"/>
      <c r="UY10" s="210"/>
      <c r="UZ10" s="210"/>
      <c r="VA10" s="210"/>
      <c r="VB10" s="210"/>
      <c r="VC10" s="210"/>
      <c r="VD10" s="210"/>
      <c r="VE10" s="210"/>
      <c r="VF10" s="210"/>
      <c r="VG10" s="210"/>
      <c r="VH10" s="210"/>
      <c r="VI10" s="210"/>
      <c r="VJ10" s="210"/>
      <c r="VK10" s="210"/>
      <c r="VL10" s="210"/>
      <c r="VM10" s="210"/>
      <c r="VN10" s="210"/>
      <c r="VO10" s="210"/>
      <c r="VP10" s="210"/>
      <c r="VQ10" s="210"/>
      <c r="VR10" s="210"/>
      <c r="VS10" s="210"/>
      <c r="VT10" s="210"/>
      <c r="VU10" s="210"/>
      <c r="VV10" s="210"/>
      <c r="VW10" s="210"/>
      <c r="VX10" s="210"/>
      <c r="VY10" s="210"/>
      <c r="VZ10" s="210"/>
      <c r="WA10" s="210"/>
      <c r="WB10" s="210"/>
      <c r="WC10" s="210"/>
      <c r="WD10" s="210"/>
      <c r="WE10" s="210"/>
      <c r="WF10" s="210"/>
      <c r="WG10" s="210"/>
      <c r="WH10" s="210"/>
      <c r="WI10" s="210"/>
      <c r="WJ10" s="210"/>
      <c r="WK10" s="210"/>
      <c r="WL10" s="210"/>
      <c r="WM10" s="210"/>
      <c r="WN10" s="210"/>
      <c r="WO10" s="210"/>
      <c r="WP10" s="210"/>
      <c r="WQ10" s="210"/>
      <c r="WR10" s="210"/>
      <c r="WS10" s="210"/>
      <c r="WT10" s="210"/>
      <c r="WU10" s="210"/>
      <c r="WV10" s="210"/>
      <c r="WW10" s="210"/>
      <c r="WX10" s="210"/>
      <c r="WY10" s="210"/>
      <c r="WZ10" s="210"/>
      <c r="XA10" s="210"/>
      <c r="XB10" s="210"/>
      <c r="XC10" s="210"/>
      <c r="XD10" s="210"/>
      <c r="XE10" s="210"/>
      <c r="XF10" s="210"/>
      <c r="XG10" s="210"/>
      <c r="XH10" s="210"/>
      <c r="XI10" s="210"/>
      <c r="XJ10" s="210"/>
      <c r="XK10" s="210"/>
      <c r="XL10" s="210"/>
      <c r="XM10" s="210"/>
      <c r="XN10" s="210"/>
      <c r="XO10" s="210"/>
      <c r="XP10" s="210"/>
      <c r="XQ10" s="210"/>
      <c r="XR10" s="210"/>
      <c r="XS10" s="210"/>
      <c r="XT10" s="210"/>
      <c r="XU10" s="210"/>
      <c r="XV10" s="210"/>
      <c r="XW10" s="210"/>
      <c r="XX10" s="210"/>
      <c r="XY10" s="210"/>
      <c r="XZ10" s="210"/>
      <c r="YA10" s="210"/>
      <c r="YB10" s="210"/>
      <c r="YC10" s="210"/>
      <c r="YD10" s="210"/>
      <c r="YE10" s="210"/>
      <c r="YF10" s="210"/>
      <c r="YG10" s="210"/>
      <c r="YH10" s="210"/>
      <c r="YI10" s="210"/>
      <c r="YJ10" s="210"/>
      <c r="YK10" s="210"/>
      <c r="YL10" s="210"/>
      <c r="YM10" s="210"/>
      <c r="YN10" s="210"/>
      <c r="YO10" s="210"/>
      <c r="YP10" s="210"/>
      <c r="YQ10" s="210"/>
      <c r="YR10" s="210"/>
      <c r="YS10" s="210"/>
      <c r="YT10" s="210"/>
      <c r="YU10" s="210"/>
      <c r="YV10" s="210"/>
      <c r="YW10" s="210"/>
      <c r="YX10" s="210"/>
      <c r="YY10" s="210"/>
      <c r="YZ10" s="210"/>
      <c r="ZA10" s="210"/>
      <c r="ZB10" s="210"/>
      <c r="ZC10" s="210"/>
      <c r="ZD10" s="210"/>
      <c r="ZE10" s="210"/>
      <c r="ZF10" s="210"/>
      <c r="ZG10" s="210"/>
      <c r="ZH10" s="210"/>
      <c r="ZI10" s="210"/>
      <c r="ZJ10" s="210"/>
      <c r="ZK10" s="210"/>
      <c r="ZL10" s="210"/>
      <c r="ZM10" s="210"/>
      <c r="ZN10" s="210"/>
      <c r="ZO10" s="210"/>
      <c r="ZP10" s="210"/>
      <c r="ZQ10" s="210"/>
      <c r="ZR10" s="210"/>
      <c r="ZS10" s="210"/>
      <c r="ZT10" s="210"/>
      <c r="ZU10" s="210"/>
      <c r="ZV10" s="210"/>
      <c r="ZW10" s="210"/>
      <c r="ZX10" s="210"/>
      <c r="ZY10" s="210"/>
      <c r="ZZ10" s="210"/>
      <c r="AAA10" s="210"/>
      <c r="AAB10" s="210"/>
      <c r="AAC10" s="210"/>
      <c r="AAD10" s="210"/>
      <c r="AAE10" s="210"/>
      <c r="AAF10" s="210"/>
      <c r="AAG10" s="210"/>
      <c r="AAH10" s="210"/>
      <c r="AAI10" s="210"/>
      <c r="AAJ10" s="210"/>
      <c r="AAK10" s="210"/>
      <c r="AAL10" s="210"/>
      <c r="AAM10" s="210"/>
      <c r="AAN10" s="210"/>
      <c r="AAO10" s="210"/>
      <c r="AAP10" s="210"/>
      <c r="AAQ10" s="210"/>
      <c r="AAR10" s="210"/>
      <c r="AAS10" s="210"/>
      <c r="AAT10" s="210"/>
      <c r="AAU10" s="210"/>
      <c r="AAV10" s="210"/>
      <c r="AAW10" s="210"/>
      <c r="AAX10" s="210"/>
      <c r="AAY10" s="210"/>
      <c r="AAZ10" s="210"/>
      <c r="ABA10" s="210"/>
      <c r="ABB10" s="210"/>
      <c r="ABC10" s="210"/>
      <c r="ABD10" s="210"/>
      <c r="ABE10" s="210"/>
      <c r="ABF10" s="210"/>
      <c r="ABG10" s="210"/>
      <c r="ABH10" s="210"/>
      <c r="ABI10" s="210"/>
      <c r="ABJ10" s="210"/>
      <c r="ABK10" s="210"/>
      <c r="ABL10" s="210"/>
      <c r="ABM10" s="210"/>
      <c r="ABN10" s="210"/>
      <c r="ABO10" s="210"/>
      <c r="ABP10" s="210"/>
      <c r="ABQ10" s="210"/>
      <c r="ABR10" s="210"/>
      <c r="ABS10" s="210"/>
      <c r="ABT10" s="210"/>
      <c r="ABU10" s="210"/>
      <c r="ABV10" s="210"/>
      <c r="ABW10" s="210"/>
      <c r="ABX10" s="210"/>
      <c r="ABY10" s="210"/>
      <c r="ABZ10" s="210"/>
      <c r="ACA10" s="210"/>
      <c r="ACB10" s="210"/>
      <c r="ACC10" s="210"/>
      <c r="ACD10" s="210"/>
      <c r="ACE10" s="210"/>
      <c r="ACF10" s="210"/>
      <c r="ACG10" s="210"/>
      <c r="ACH10" s="210"/>
      <c r="ACI10" s="210"/>
      <c r="ACJ10" s="210"/>
      <c r="ACK10" s="210"/>
      <c r="ACL10" s="210"/>
      <c r="ACM10" s="210"/>
      <c r="ACN10" s="210"/>
      <c r="ACO10" s="210"/>
      <c r="ACP10" s="210"/>
      <c r="ACQ10" s="210"/>
      <c r="ACR10" s="210"/>
      <c r="ACS10" s="210"/>
      <c r="ACT10" s="210"/>
      <c r="ACU10" s="210"/>
      <c r="ACV10" s="210"/>
      <c r="ACW10" s="210"/>
      <c r="ACX10" s="210"/>
      <c r="ACY10" s="210"/>
      <c r="ACZ10" s="210"/>
      <c r="ADA10" s="210"/>
      <c r="ADB10" s="210"/>
      <c r="ADC10" s="210"/>
      <c r="ADD10" s="210"/>
      <c r="ADE10" s="210"/>
      <c r="ADF10" s="210"/>
      <c r="ADG10" s="210"/>
      <c r="ADH10" s="210"/>
      <c r="ADI10" s="210"/>
      <c r="ADJ10" s="210"/>
      <c r="ADK10" s="210"/>
      <c r="ADL10" s="210"/>
      <c r="ADM10" s="210"/>
      <c r="ADN10" s="210"/>
      <c r="ADO10" s="210"/>
      <c r="ADP10" s="210"/>
      <c r="ADQ10" s="210"/>
      <c r="ADR10" s="210"/>
      <c r="ADS10" s="210"/>
      <c r="ADT10" s="210"/>
      <c r="ADU10" s="210"/>
      <c r="ADV10" s="210"/>
      <c r="ADW10" s="210"/>
      <c r="ADX10" s="210"/>
      <c r="ADY10" s="210"/>
      <c r="ADZ10" s="210"/>
      <c r="AEA10" s="210"/>
      <c r="AEB10" s="210"/>
      <c r="AEC10" s="210"/>
      <c r="AED10" s="210"/>
      <c r="AEE10" s="210"/>
      <c r="AEF10" s="210"/>
      <c r="AEG10" s="210"/>
      <c r="AEH10" s="210"/>
      <c r="AEI10" s="210"/>
      <c r="AEJ10" s="210"/>
      <c r="AEK10" s="210"/>
      <c r="AEL10" s="210"/>
      <c r="AEM10" s="210"/>
      <c r="AEN10" s="210"/>
      <c r="AEO10" s="210"/>
      <c r="AEP10" s="210"/>
      <c r="AEQ10" s="210"/>
      <c r="AER10" s="210"/>
      <c r="AES10" s="210"/>
      <c r="AET10" s="210"/>
      <c r="AEU10" s="210"/>
      <c r="AEV10" s="210"/>
      <c r="AEW10" s="210"/>
      <c r="AEX10" s="210"/>
      <c r="AEY10" s="210"/>
      <c r="AEZ10" s="210"/>
      <c r="AFA10" s="210"/>
      <c r="AFB10" s="210"/>
      <c r="AFC10" s="210"/>
      <c r="AFD10" s="210"/>
      <c r="AFE10" s="210"/>
      <c r="AFF10" s="210"/>
      <c r="AFG10" s="210"/>
      <c r="AFH10" s="210"/>
      <c r="AFI10" s="210"/>
      <c r="AFJ10" s="210"/>
      <c r="AFK10" s="210"/>
      <c r="AFL10" s="210"/>
      <c r="AFM10" s="210"/>
      <c r="AFN10" s="210"/>
      <c r="AFO10" s="210"/>
      <c r="AFP10" s="210"/>
      <c r="AFQ10" s="210"/>
      <c r="AFR10" s="210"/>
      <c r="AFS10" s="210"/>
      <c r="AFT10" s="210"/>
      <c r="AFU10" s="210"/>
      <c r="AFV10" s="210"/>
      <c r="AFW10" s="210"/>
      <c r="AFX10" s="210"/>
      <c r="AFY10" s="210"/>
      <c r="AFZ10" s="210"/>
      <c r="AGA10" s="210"/>
      <c r="AGB10" s="210"/>
      <c r="AGC10" s="210"/>
      <c r="AGD10" s="210"/>
      <c r="AGE10" s="210"/>
      <c r="AGF10" s="210"/>
      <c r="AGG10" s="210"/>
      <c r="AGH10" s="210"/>
      <c r="AGI10" s="210"/>
      <c r="AGJ10" s="210"/>
      <c r="AGK10" s="210"/>
      <c r="AGL10" s="210"/>
      <c r="AGM10" s="210"/>
      <c r="AGN10" s="210"/>
      <c r="AGO10" s="210"/>
      <c r="AGP10" s="210"/>
      <c r="AGQ10" s="210"/>
      <c r="AGR10" s="210"/>
      <c r="AGS10" s="210"/>
      <c r="AGT10" s="210"/>
      <c r="AGU10" s="210"/>
      <c r="AGV10" s="210"/>
      <c r="AGW10" s="210"/>
      <c r="AGX10" s="210"/>
      <c r="AGY10" s="210"/>
      <c r="AGZ10" s="210"/>
      <c r="AHA10" s="210"/>
      <c r="AHB10" s="210"/>
      <c r="AHC10" s="210"/>
      <c r="AHD10" s="210"/>
      <c r="AHE10" s="210"/>
      <c r="AHF10" s="210"/>
      <c r="AHG10" s="210"/>
      <c r="AHH10" s="210"/>
      <c r="AHI10" s="210"/>
      <c r="AHJ10" s="210"/>
      <c r="AHK10" s="210"/>
      <c r="AHL10" s="210"/>
      <c r="AHM10" s="210"/>
      <c r="AHN10" s="210"/>
      <c r="AHO10" s="210"/>
      <c r="AHP10" s="210"/>
      <c r="AHQ10" s="210"/>
      <c r="AHR10" s="210"/>
      <c r="AHS10" s="210"/>
      <c r="AHT10" s="210"/>
      <c r="AHU10" s="210"/>
      <c r="AHV10" s="210"/>
      <c r="AHW10" s="210"/>
      <c r="AHX10" s="210"/>
      <c r="AHY10" s="210"/>
      <c r="AHZ10" s="210"/>
      <c r="AIA10" s="210"/>
      <c r="AIB10" s="210"/>
      <c r="AIC10" s="210"/>
      <c r="AID10" s="210"/>
      <c r="AIE10" s="210"/>
      <c r="AIF10" s="210"/>
      <c r="AIG10" s="210"/>
      <c r="AIH10" s="210"/>
      <c r="AII10" s="210"/>
      <c r="AIJ10" s="210"/>
      <c r="AIK10" s="210"/>
      <c r="AIL10" s="210"/>
      <c r="AIM10" s="210"/>
      <c r="AIN10" s="210"/>
      <c r="AIO10" s="210"/>
      <c r="AIP10" s="210"/>
      <c r="AIQ10" s="210"/>
      <c r="AIR10" s="210"/>
      <c r="AIS10" s="210"/>
      <c r="AIT10" s="210"/>
      <c r="AIU10" s="210"/>
      <c r="AIV10" s="210"/>
      <c r="AIW10" s="210"/>
      <c r="AIX10" s="210"/>
      <c r="AIY10" s="210"/>
      <c r="AIZ10" s="210"/>
      <c r="AJA10" s="210"/>
      <c r="AJB10" s="210"/>
      <c r="AJC10" s="210"/>
      <c r="AJD10" s="210"/>
      <c r="AJE10" s="210"/>
      <c r="AJF10" s="210"/>
      <c r="AJG10" s="210"/>
      <c r="AJH10" s="210"/>
      <c r="AJI10" s="210"/>
      <c r="AJJ10" s="210"/>
      <c r="AJK10" s="210"/>
      <c r="AJL10" s="210"/>
      <c r="AJM10" s="210"/>
      <c r="AJN10" s="210"/>
      <c r="AJO10" s="210"/>
      <c r="AJP10" s="210"/>
      <c r="AJQ10" s="210"/>
      <c r="AJR10" s="210"/>
      <c r="AJS10" s="210"/>
      <c r="AJT10" s="210"/>
      <c r="AJU10" s="210"/>
      <c r="AJV10" s="210"/>
      <c r="AJW10" s="210"/>
      <c r="AJX10" s="210"/>
      <c r="AJY10" s="210"/>
      <c r="AJZ10" s="210"/>
      <c r="AKA10" s="210"/>
      <c r="AKB10" s="210"/>
      <c r="AKC10" s="210"/>
      <c r="AKD10" s="210"/>
      <c r="AKE10" s="210"/>
      <c r="AKF10" s="210"/>
      <c r="AKG10" s="210"/>
      <c r="AKH10" s="210"/>
      <c r="AKI10" s="210"/>
      <c r="AKJ10" s="210"/>
      <c r="AKK10" s="210"/>
      <c r="AKL10" s="210"/>
      <c r="AKM10" s="210"/>
      <c r="AKN10" s="210"/>
      <c r="AKO10" s="210"/>
      <c r="AKP10" s="210"/>
      <c r="AKQ10" s="210"/>
      <c r="AKR10" s="210"/>
      <c r="AKS10" s="210"/>
      <c r="AKT10" s="210"/>
      <c r="AKU10" s="210"/>
      <c r="AKV10" s="210"/>
      <c r="AKW10" s="210"/>
      <c r="AKX10" s="210"/>
      <c r="AKY10" s="210"/>
      <c r="AKZ10" s="210"/>
      <c r="ALA10" s="210"/>
      <c r="ALB10" s="210"/>
      <c r="ALC10" s="210"/>
      <c r="ALD10" s="210"/>
      <c r="ALE10" s="210"/>
      <c r="ALF10" s="210"/>
      <c r="ALG10" s="210"/>
      <c r="ALH10" s="210"/>
      <c r="ALI10" s="210"/>
      <c r="ALJ10" s="210"/>
      <c r="ALK10" s="210"/>
      <c r="ALL10" s="210"/>
      <c r="ALM10" s="210"/>
      <c r="ALN10" s="210"/>
      <c r="ALO10" s="210"/>
      <c r="ALP10" s="210"/>
      <c r="ALQ10" s="210"/>
      <c r="ALR10" s="210"/>
      <c r="ALS10" s="210"/>
      <c r="ALT10" s="210"/>
      <c r="ALU10" s="210"/>
      <c r="ALV10" s="210"/>
      <c r="ALW10" s="210"/>
      <c r="ALX10" s="210"/>
      <c r="ALY10" s="210"/>
      <c r="ALZ10" s="210"/>
      <c r="AMA10" s="210"/>
      <c r="AMB10" s="210"/>
      <c r="AMC10" s="210"/>
      <c r="AMD10" s="210"/>
      <c r="AME10" s="210"/>
      <c r="AMF10" s="210"/>
      <c r="AMG10" s="210"/>
      <c r="AMH10" s="210"/>
      <c r="AMI10" s="210"/>
      <c r="AMJ10" s="210"/>
      <c r="AMK10" s="210"/>
      <c r="AML10" s="210"/>
      <c r="AMM10" s="210"/>
      <c r="AMN10" s="210"/>
      <c r="AMO10" s="210"/>
      <c r="AMP10" s="210"/>
      <c r="AMQ10" s="210"/>
      <c r="AMR10" s="210"/>
      <c r="AMS10" s="210"/>
      <c r="AMT10" s="210"/>
      <c r="AMU10" s="210"/>
      <c r="AMV10" s="210"/>
      <c r="AMW10" s="210"/>
      <c r="AMX10" s="210"/>
      <c r="AMY10" s="210"/>
      <c r="AMZ10" s="210"/>
      <c r="ANA10" s="210"/>
      <c r="ANB10" s="210"/>
      <c r="ANC10" s="210"/>
      <c r="AND10" s="210"/>
      <c r="ANE10" s="210"/>
      <c r="ANF10" s="210"/>
      <c r="ANG10" s="210"/>
      <c r="ANH10" s="210"/>
      <c r="ANI10" s="210"/>
      <c r="ANJ10" s="210"/>
      <c r="ANK10" s="210"/>
      <c r="ANL10" s="210"/>
      <c r="ANM10" s="210"/>
      <c r="ANN10" s="210"/>
      <c r="ANO10" s="210"/>
      <c r="ANP10" s="210"/>
      <c r="ANQ10" s="210"/>
      <c r="ANR10" s="210"/>
      <c r="ANS10" s="210"/>
      <c r="ANT10" s="210"/>
      <c r="ANU10" s="210"/>
      <c r="ANV10" s="210"/>
      <c r="ANW10" s="210"/>
      <c r="ANX10" s="210"/>
      <c r="ANY10" s="210"/>
      <c r="ANZ10" s="210"/>
      <c r="AOA10" s="210"/>
      <c r="AOB10" s="210"/>
      <c r="AOC10" s="210"/>
      <c r="AOD10" s="210"/>
      <c r="AOE10" s="210"/>
      <c r="AOF10" s="210"/>
      <c r="AOG10" s="210"/>
      <c r="AOH10" s="210"/>
      <c r="AOI10" s="210"/>
      <c r="AOJ10" s="210"/>
      <c r="AOK10" s="210"/>
      <c r="AOL10" s="210"/>
      <c r="AOM10" s="210"/>
      <c r="AON10" s="210"/>
      <c r="AOO10" s="210"/>
      <c r="AOP10" s="210"/>
      <c r="AOQ10" s="210"/>
      <c r="AOR10" s="210"/>
      <c r="AOS10" s="210"/>
      <c r="AOT10" s="210"/>
      <c r="AOU10" s="210"/>
      <c r="AOV10" s="210"/>
      <c r="AOW10" s="210"/>
      <c r="AOX10" s="210"/>
      <c r="AOY10" s="210"/>
      <c r="AOZ10" s="210"/>
      <c r="APA10" s="210"/>
      <c r="APB10" s="210"/>
      <c r="APC10" s="210"/>
      <c r="APD10" s="210"/>
      <c r="APE10" s="210"/>
      <c r="APF10" s="210"/>
      <c r="APG10" s="210"/>
      <c r="APH10" s="210"/>
      <c r="API10" s="210"/>
      <c r="APJ10" s="210"/>
      <c r="APK10" s="210"/>
      <c r="APL10" s="210"/>
      <c r="APM10" s="210"/>
      <c r="APN10" s="210"/>
      <c r="APO10" s="210"/>
      <c r="APP10" s="210"/>
      <c r="APQ10" s="210"/>
      <c r="APR10" s="210"/>
      <c r="APS10" s="210"/>
      <c r="APT10" s="210"/>
      <c r="APU10" s="210"/>
      <c r="APV10" s="210"/>
      <c r="APW10" s="210"/>
      <c r="APX10" s="210"/>
      <c r="APY10" s="210"/>
      <c r="APZ10" s="210"/>
      <c r="AQA10" s="210"/>
      <c r="AQB10" s="210"/>
      <c r="AQC10" s="210"/>
      <c r="AQD10" s="210"/>
      <c r="AQE10" s="210"/>
      <c r="AQF10" s="210"/>
      <c r="AQG10" s="210"/>
      <c r="AQH10" s="210"/>
      <c r="AQI10" s="210"/>
      <c r="AQJ10" s="210"/>
      <c r="AQK10" s="210"/>
      <c r="AQL10" s="210"/>
      <c r="AQM10" s="210"/>
      <c r="AQN10" s="210"/>
      <c r="AQO10" s="210"/>
      <c r="AQP10" s="210"/>
      <c r="AQQ10" s="210"/>
      <c r="AQR10" s="210"/>
      <c r="AQS10" s="210"/>
      <c r="AQT10" s="210"/>
      <c r="AQU10" s="210"/>
      <c r="AQV10" s="210"/>
      <c r="AQW10" s="210"/>
      <c r="AQX10" s="210"/>
      <c r="AQY10" s="210"/>
      <c r="AQZ10" s="210"/>
      <c r="ARA10" s="210"/>
      <c r="ARB10" s="210"/>
      <c r="ARC10" s="210"/>
      <c r="ARD10" s="210"/>
      <c r="ARE10" s="210"/>
      <c r="ARF10" s="210"/>
      <c r="ARG10" s="210"/>
      <c r="ARH10" s="210"/>
      <c r="ARI10" s="210"/>
      <c r="ARJ10" s="210"/>
      <c r="ARK10" s="210"/>
      <c r="ARL10" s="210"/>
      <c r="ARM10" s="210"/>
      <c r="ARN10" s="210"/>
      <c r="ARO10" s="210"/>
      <c r="ARP10" s="210"/>
      <c r="ARQ10" s="210"/>
      <c r="ARR10" s="210"/>
      <c r="ARS10" s="210"/>
      <c r="ART10" s="210"/>
      <c r="ARU10" s="210"/>
      <c r="ARV10" s="210"/>
      <c r="ARW10" s="210"/>
      <c r="ARX10" s="210"/>
      <c r="ARY10" s="210"/>
      <c r="ARZ10" s="210"/>
      <c r="ASA10" s="210"/>
      <c r="ASB10" s="210"/>
      <c r="ASC10" s="210"/>
      <c r="ASD10" s="210"/>
      <c r="ASE10" s="210"/>
      <c r="ASF10" s="210"/>
      <c r="ASG10" s="210"/>
      <c r="ASH10" s="210"/>
      <c r="ASI10" s="210"/>
      <c r="ASJ10" s="210"/>
      <c r="ASK10" s="210"/>
      <c r="ASL10" s="210"/>
      <c r="ASM10" s="210"/>
      <c r="ASN10" s="210"/>
      <c r="ASO10" s="210"/>
      <c r="ASP10" s="210"/>
      <c r="ASQ10" s="210"/>
      <c r="ASR10" s="210"/>
      <c r="ASS10" s="210"/>
      <c r="AST10" s="210"/>
      <c r="ASU10" s="210"/>
      <c r="ASV10" s="210"/>
      <c r="ASW10" s="210"/>
      <c r="ASX10" s="210"/>
      <c r="ASY10" s="210"/>
      <c r="ASZ10" s="210"/>
      <c r="ATA10" s="210"/>
      <c r="ATB10" s="210"/>
      <c r="ATC10" s="210"/>
      <c r="ATD10" s="210"/>
      <c r="ATE10" s="210"/>
      <c r="ATF10" s="210"/>
      <c r="ATG10" s="210"/>
      <c r="ATH10" s="210"/>
      <c r="ATI10" s="210"/>
      <c r="ATJ10" s="210"/>
      <c r="ATK10" s="210"/>
      <c r="ATL10" s="210"/>
      <c r="ATM10" s="210"/>
      <c r="ATN10" s="210"/>
      <c r="ATO10" s="210"/>
      <c r="ATP10" s="210"/>
      <c r="ATQ10" s="210"/>
      <c r="ATR10" s="210"/>
      <c r="ATS10" s="210"/>
      <c r="ATT10" s="210"/>
      <c r="ATU10" s="210"/>
      <c r="ATV10" s="210"/>
      <c r="ATW10" s="210"/>
      <c r="ATX10" s="210"/>
      <c r="ATY10" s="210"/>
      <c r="ATZ10" s="210"/>
      <c r="AUA10" s="210"/>
      <c r="AUB10" s="210"/>
      <c r="AUC10" s="210"/>
      <c r="AUD10" s="210"/>
      <c r="AUE10" s="210"/>
      <c r="AUF10" s="210"/>
      <c r="AUG10" s="210"/>
      <c r="AUH10" s="210"/>
      <c r="AUI10" s="210"/>
      <c r="AUJ10" s="210"/>
      <c r="AUK10" s="210"/>
      <c r="AUL10" s="210"/>
      <c r="AUM10" s="210"/>
      <c r="AUN10" s="210"/>
      <c r="AUO10" s="210"/>
      <c r="AUP10" s="210"/>
      <c r="AUQ10" s="210"/>
      <c r="AUR10" s="210"/>
      <c r="AUS10" s="210"/>
      <c r="AUT10" s="210"/>
      <c r="AUU10" s="210"/>
      <c r="AUV10" s="210"/>
      <c r="AUW10" s="210"/>
      <c r="AUX10" s="210"/>
      <c r="AUY10" s="210"/>
      <c r="AUZ10" s="210"/>
      <c r="AVA10" s="210"/>
      <c r="AVB10" s="210"/>
      <c r="AVC10" s="210"/>
      <c r="AVD10" s="210"/>
      <c r="AVE10" s="210"/>
      <c r="AVF10" s="210"/>
      <c r="AVG10" s="210"/>
      <c r="AVH10" s="210"/>
      <c r="AVI10" s="210"/>
      <c r="AVJ10" s="210"/>
      <c r="AVK10" s="210"/>
      <c r="AVL10" s="210"/>
      <c r="AVM10" s="210"/>
      <c r="AVN10" s="210"/>
      <c r="AVO10" s="210"/>
      <c r="AVP10" s="210"/>
      <c r="AVQ10" s="210"/>
      <c r="AVR10" s="210"/>
      <c r="AVS10" s="210"/>
      <c r="AVT10" s="210"/>
      <c r="AVU10" s="210"/>
      <c r="AVV10" s="210"/>
      <c r="AVW10" s="210"/>
      <c r="AVX10" s="210"/>
      <c r="AVY10" s="210"/>
      <c r="AVZ10" s="210"/>
      <c r="AWA10" s="210"/>
      <c r="AWB10" s="210"/>
      <c r="AWC10" s="210"/>
      <c r="AWD10" s="210"/>
      <c r="AWE10" s="210"/>
      <c r="AWF10" s="210"/>
      <c r="AWG10" s="210"/>
      <c r="AWH10" s="210"/>
      <c r="AWI10" s="210"/>
      <c r="AWJ10" s="210"/>
      <c r="AWK10" s="210"/>
      <c r="AWL10" s="210"/>
      <c r="AWM10" s="210"/>
      <c r="AWN10" s="210"/>
      <c r="AWO10" s="210"/>
      <c r="AWP10" s="210"/>
      <c r="AWQ10" s="210"/>
      <c r="AWR10" s="210"/>
      <c r="AWS10" s="210"/>
      <c r="AWT10" s="210"/>
      <c r="AWU10" s="210"/>
      <c r="AWV10" s="210"/>
      <c r="AWW10" s="210"/>
      <c r="AWX10" s="210"/>
      <c r="AWY10" s="210"/>
      <c r="AWZ10" s="210"/>
      <c r="AXA10" s="210"/>
      <c r="AXB10" s="210"/>
      <c r="AXC10" s="210"/>
      <c r="AXD10" s="210"/>
      <c r="AXE10" s="210"/>
      <c r="AXF10" s="210"/>
      <c r="AXG10" s="210"/>
      <c r="AXH10" s="210"/>
      <c r="AXI10" s="210"/>
      <c r="AXJ10" s="210"/>
      <c r="AXK10" s="210"/>
      <c r="AXL10" s="210"/>
      <c r="AXM10" s="210"/>
      <c r="AXN10" s="210"/>
      <c r="AXO10" s="210"/>
      <c r="AXP10" s="210"/>
      <c r="AXQ10" s="210"/>
      <c r="AXR10" s="210"/>
      <c r="AXS10" s="210"/>
      <c r="AXT10" s="210"/>
      <c r="AXU10" s="210"/>
      <c r="AXV10" s="210"/>
      <c r="AXW10" s="210"/>
      <c r="AXX10" s="210"/>
      <c r="AXY10" s="210"/>
      <c r="AXZ10" s="210"/>
      <c r="AYA10" s="210"/>
      <c r="AYB10" s="210"/>
      <c r="AYC10" s="210"/>
      <c r="AYD10" s="210"/>
      <c r="AYE10" s="210"/>
      <c r="AYF10" s="210"/>
      <c r="AYG10" s="210"/>
      <c r="AYH10" s="210"/>
      <c r="AYI10" s="210"/>
      <c r="AYJ10" s="210"/>
      <c r="AYK10" s="210"/>
      <c r="AYL10" s="210"/>
      <c r="AYM10" s="210"/>
      <c r="AYN10" s="210"/>
      <c r="AYO10" s="210"/>
      <c r="AYP10" s="210"/>
      <c r="AYQ10" s="210"/>
      <c r="AYR10" s="210"/>
      <c r="AYS10" s="210"/>
      <c r="AYT10" s="210"/>
      <c r="AYU10" s="210"/>
      <c r="AYV10" s="210"/>
      <c r="AYW10" s="210"/>
      <c r="AYX10" s="210"/>
      <c r="AYY10" s="210"/>
      <c r="AYZ10" s="210"/>
      <c r="AZA10" s="210"/>
      <c r="AZB10" s="210"/>
      <c r="AZC10" s="210"/>
      <c r="AZD10" s="210"/>
      <c r="AZE10" s="210"/>
      <c r="AZF10" s="210"/>
      <c r="AZG10" s="210"/>
      <c r="AZH10" s="210"/>
      <c r="AZI10" s="210"/>
      <c r="AZJ10" s="210"/>
      <c r="AZK10" s="210"/>
      <c r="AZL10" s="210"/>
      <c r="AZM10" s="210"/>
      <c r="AZN10" s="210"/>
      <c r="AZO10" s="210"/>
      <c r="AZP10" s="210"/>
      <c r="AZQ10" s="210"/>
      <c r="AZR10" s="210"/>
      <c r="AZS10" s="210"/>
      <c r="AZT10" s="210"/>
      <c r="AZU10" s="210"/>
      <c r="AZV10" s="210"/>
      <c r="AZW10" s="210"/>
      <c r="AZX10" s="210"/>
      <c r="AZY10" s="210"/>
      <c r="AZZ10" s="210"/>
      <c r="BAA10" s="210"/>
      <c r="BAB10" s="210"/>
      <c r="BAC10" s="210"/>
      <c r="BAD10" s="210"/>
      <c r="BAE10" s="210"/>
      <c r="BAF10" s="210"/>
      <c r="BAG10" s="210"/>
      <c r="BAH10" s="210"/>
      <c r="BAI10" s="210"/>
      <c r="BAJ10" s="210"/>
      <c r="BAK10" s="210"/>
      <c r="BAL10" s="210"/>
      <c r="BAM10" s="210"/>
      <c r="BAN10" s="210"/>
      <c r="BAO10" s="210"/>
      <c r="BAP10" s="210"/>
      <c r="BAQ10" s="210"/>
      <c r="BAR10" s="210"/>
      <c r="BAS10" s="210"/>
      <c r="BAT10" s="210"/>
      <c r="BAU10" s="210"/>
      <c r="BAV10" s="210"/>
      <c r="BAW10" s="210"/>
      <c r="BAX10" s="210"/>
      <c r="BAY10" s="210"/>
      <c r="BAZ10" s="210"/>
      <c r="BBA10" s="210"/>
      <c r="BBB10" s="210"/>
      <c r="BBC10" s="210"/>
      <c r="BBD10" s="210"/>
      <c r="BBE10" s="210"/>
      <c r="BBF10" s="210"/>
      <c r="BBG10" s="210"/>
      <c r="BBH10" s="210"/>
      <c r="BBI10" s="210"/>
      <c r="BBJ10" s="210"/>
      <c r="BBK10" s="210"/>
      <c r="BBL10" s="210"/>
      <c r="BBM10" s="210"/>
      <c r="BBN10" s="210"/>
      <c r="BBO10" s="210"/>
      <c r="BBP10" s="210"/>
      <c r="BBQ10" s="210"/>
      <c r="BBR10" s="210"/>
      <c r="BBS10" s="210"/>
      <c r="BBT10" s="210"/>
      <c r="BBU10" s="210"/>
      <c r="BBV10" s="210"/>
      <c r="BBW10" s="210"/>
      <c r="BBX10" s="210"/>
      <c r="BBY10" s="210"/>
      <c r="BBZ10" s="210"/>
      <c r="BCA10" s="210"/>
      <c r="BCB10" s="210"/>
      <c r="BCC10" s="210"/>
      <c r="BCD10" s="210"/>
      <c r="BCE10" s="210"/>
      <c r="BCF10" s="210"/>
      <c r="BCG10" s="210"/>
      <c r="BCH10" s="210"/>
      <c r="BCI10" s="210"/>
      <c r="BCJ10" s="210"/>
      <c r="BCK10" s="210"/>
      <c r="BCL10" s="210"/>
      <c r="BCM10" s="210"/>
      <c r="BCN10" s="210"/>
      <c r="BCO10" s="210"/>
      <c r="BCP10" s="210"/>
      <c r="BCQ10" s="210"/>
      <c r="BCR10" s="210"/>
      <c r="BCS10" s="210"/>
      <c r="BCT10" s="210"/>
      <c r="BCU10" s="210"/>
      <c r="BCV10" s="210"/>
      <c r="BCW10" s="210"/>
      <c r="BCX10" s="210"/>
      <c r="BCY10" s="210"/>
      <c r="BCZ10" s="210"/>
      <c r="BDA10" s="210"/>
      <c r="BDB10" s="210"/>
      <c r="BDC10" s="210"/>
      <c r="BDD10" s="210"/>
      <c r="BDE10" s="210"/>
      <c r="BDF10" s="210"/>
      <c r="BDG10" s="210"/>
      <c r="BDH10" s="210"/>
      <c r="BDI10" s="210"/>
      <c r="BDJ10" s="210"/>
      <c r="BDK10" s="210"/>
      <c r="BDL10" s="210"/>
      <c r="BDM10" s="210"/>
      <c r="BDN10" s="210"/>
      <c r="BDO10" s="210"/>
      <c r="BDP10" s="210"/>
      <c r="BDQ10" s="210"/>
      <c r="BDR10" s="210"/>
      <c r="BDS10" s="210"/>
      <c r="BDT10" s="210"/>
      <c r="BDU10" s="210"/>
      <c r="BDV10" s="210"/>
      <c r="BDW10" s="210"/>
      <c r="BDX10" s="210"/>
      <c r="BDY10" s="210"/>
      <c r="BDZ10" s="210"/>
      <c r="BEA10" s="210"/>
      <c r="BEB10" s="210"/>
      <c r="BEC10" s="210"/>
      <c r="BED10" s="210"/>
      <c r="BEE10" s="210"/>
      <c r="BEF10" s="210"/>
      <c r="BEG10" s="210"/>
      <c r="BEH10" s="210"/>
      <c r="BEI10" s="210"/>
      <c r="BEJ10" s="210"/>
      <c r="BEK10" s="210"/>
      <c r="BEL10" s="210"/>
      <c r="BEM10" s="210"/>
      <c r="BEN10" s="210"/>
      <c r="BEO10" s="210"/>
      <c r="BEP10" s="210"/>
      <c r="BEQ10" s="210"/>
      <c r="BER10" s="210"/>
      <c r="BES10" s="210"/>
      <c r="BET10" s="210"/>
      <c r="BEU10" s="210"/>
      <c r="BEV10" s="210"/>
      <c r="BEW10" s="210"/>
      <c r="BEX10" s="210"/>
      <c r="BEY10" s="210"/>
      <c r="BEZ10" s="210"/>
      <c r="BFA10" s="210"/>
      <c r="BFB10" s="210"/>
      <c r="BFC10" s="210"/>
      <c r="BFD10" s="210"/>
      <c r="BFE10" s="210"/>
      <c r="BFF10" s="210"/>
      <c r="BFG10" s="210"/>
      <c r="BFH10" s="210"/>
      <c r="BFI10" s="210"/>
      <c r="BFJ10" s="210"/>
      <c r="BFK10" s="210"/>
      <c r="BFL10" s="210"/>
      <c r="BFM10" s="210"/>
      <c r="BFN10" s="210"/>
      <c r="BFO10" s="210"/>
      <c r="BFP10" s="210"/>
      <c r="BFQ10" s="210"/>
      <c r="BFR10" s="210"/>
      <c r="BFS10" s="210"/>
      <c r="BFT10" s="210"/>
      <c r="BFU10" s="210"/>
      <c r="BFV10" s="210"/>
      <c r="BFW10" s="210"/>
      <c r="BFX10" s="210"/>
      <c r="BFY10" s="210"/>
      <c r="BFZ10" s="210"/>
      <c r="BGA10" s="210"/>
      <c r="BGB10" s="210"/>
      <c r="BGC10" s="210"/>
      <c r="BGD10" s="210"/>
      <c r="BGE10" s="210"/>
      <c r="BGF10" s="210"/>
      <c r="BGG10" s="210"/>
      <c r="BGH10" s="210"/>
      <c r="BGI10" s="210"/>
      <c r="BGJ10" s="210"/>
      <c r="BGK10" s="210"/>
      <c r="BGL10" s="210"/>
      <c r="BGM10" s="210"/>
      <c r="BGN10" s="210"/>
      <c r="BGO10" s="210"/>
      <c r="BGP10" s="210"/>
      <c r="BGQ10" s="210"/>
      <c r="BGR10" s="210"/>
      <c r="BGS10" s="210"/>
      <c r="BGT10" s="210"/>
      <c r="BGU10" s="210"/>
      <c r="BGV10" s="210"/>
      <c r="BGW10" s="210"/>
      <c r="BGX10" s="210"/>
      <c r="BGY10" s="210"/>
      <c r="BGZ10" s="210"/>
      <c r="BHA10" s="210"/>
      <c r="BHB10" s="210"/>
      <c r="BHC10" s="210"/>
      <c r="BHD10" s="210"/>
      <c r="BHE10" s="210"/>
      <c r="BHF10" s="210"/>
      <c r="BHG10" s="210"/>
      <c r="BHH10" s="210"/>
      <c r="BHI10" s="210"/>
      <c r="BHJ10" s="210"/>
      <c r="BHK10" s="210"/>
      <c r="BHL10" s="210"/>
      <c r="BHM10" s="210"/>
      <c r="BHN10" s="210"/>
      <c r="BHO10" s="210"/>
      <c r="BHP10" s="210"/>
      <c r="BHQ10" s="210"/>
      <c r="BHR10" s="210"/>
      <c r="BHS10" s="210"/>
      <c r="BHT10" s="210"/>
      <c r="BHU10" s="210"/>
      <c r="BHV10" s="210"/>
      <c r="BHW10" s="210"/>
      <c r="BHX10" s="210"/>
      <c r="BHY10" s="210"/>
      <c r="BHZ10" s="210"/>
      <c r="BIA10" s="210"/>
      <c r="BIB10" s="210"/>
      <c r="BIC10" s="210"/>
      <c r="BID10" s="210"/>
      <c r="BIE10" s="210"/>
      <c r="BIF10" s="210"/>
      <c r="BIG10" s="210"/>
      <c r="BIH10" s="210"/>
      <c r="BII10" s="210"/>
      <c r="BIJ10" s="210"/>
      <c r="BIK10" s="210"/>
      <c r="BIL10" s="210"/>
      <c r="BIM10" s="210"/>
      <c r="BIN10" s="210"/>
      <c r="BIO10" s="210"/>
      <c r="BIP10" s="210"/>
      <c r="BIQ10" s="210"/>
      <c r="BIR10" s="210"/>
      <c r="BIS10" s="210"/>
      <c r="BIT10" s="210"/>
      <c r="BIU10" s="210"/>
      <c r="BIV10" s="210"/>
      <c r="BIW10" s="210"/>
      <c r="BIX10" s="210"/>
      <c r="BIY10" s="210"/>
      <c r="BIZ10" s="210"/>
      <c r="BJA10" s="210"/>
      <c r="BJB10" s="210"/>
      <c r="BJC10" s="210"/>
      <c r="BJD10" s="210"/>
      <c r="BJE10" s="210"/>
      <c r="BJF10" s="210"/>
      <c r="BJG10" s="210"/>
      <c r="BJH10" s="210"/>
      <c r="BJI10" s="210"/>
      <c r="BJJ10" s="210"/>
      <c r="BJK10" s="210"/>
      <c r="BJL10" s="210"/>
      <c r="BJM10" s="210"/>
      <c r="BJN10" s="210"/>
      <c r="BJO10" s="210"/>
      <c r="BJP10" s="210"/>
      <c r="BJQ10" s="210"/>
      <c r="BJR10" s="210"/>
      <c r="BJS10" s="210"/>
      <c r="BJT10" s="210"/>
      <c r="BJU10" s="210"/>
      <c r="BJV10" s="210"/>
      <c r="BJW10" s="210"/>
      <c r="BJX10" s="210"/>
      <c r="BJY10" s="210"/>
      <c r="BJZ10" s="210"/>
      <c r="BKA10" s="210"/>
      <c r="BKB10" s="210"/>
      <c r="BKC10" s="210"/>
      <c r="BKD10" s="210"/>
      <c r="BKE10" s="210"/>
      <c r="BKF10" s="210"/>
      <c r="BKG10" s="210"/>
      <c r="BKH10" s="210"/>
      <c r="BKI10" s="210"/>
      <c r="BKJ10" s="210"/>
      <c r="BKK10" s="210"/>
      <c r="BKL10" s="210"/>
      <c r="BKM10" s="210"/>
      <c r="BKN10" s="210"/>
      <c r="BKO10" s="210"/>
      <c r="BKP10" s="210"/>
      <c r="BKQ10" s="210"/>
      <c r="BKR10" s="210"/>
      <c r="BKS10" s="210"/>
      <c r="BKT10" s="210"/>
      <c r="BKU10" s="210"/>
      <c r="BKV10" s="210"/>
      <c r="BKW10" s="210"/>
      <c r="BKX10" s="210"/>
      <c r="BKY10" s="210"/>
      <c r="BKZ10" s="210"/>
      <c r="BLA10" s="210"/>
      <c r="BLB10" s="210"/>
      <c r="BLC10" s="210"/>
      <c r="BLD10" s="210"/>
      <c r="BLE10" s="210"/>
      <c r="BLF10" s="210"/>
      <c r="BLG10" s="210"/>
      <c r="BLH10" s="210"/>
      <c r="BLI10" s="210"/>
      <c r="BLJ10" s="210"/>
      <c r="BLK10" s="210"/>
      <c r="BLL10" s="210"/>
      <c r="BLM10" s="210"/>
      <c r="BLN10" s="210"/>
      <c r="BLO10" s="210"/>
      <c r="BLP10" s="210"/>
      <c r="BLQ10" s="210"/>
      <c r="BLR10" s="210"/>
      <c r="BLS10" s="210"/>
      <c r="BLT10" s="210"/>
      <c r="BLU10" s="210"/>
      <c r="BLV10" s="210"/>
      <c r="BLW10" s="210"/>
      <c r="BLX10" s="210"/>
      <c r="BLY10" s="210"/>
      <c r="BLZ10" s="210"/>
      <c r="BMA10" s="210"/>
      <c r="BMB10" s="210"/>
      <c r="BMC10" s="210"/>
      <c r="BMD10" s="210"/>
      <c r="BME10" s="210"/>
      <c r="BMF10" s="210"/>
      <c r="BMG10" s="210"/>
      <c r="BMH10" s="210"/>
      <c r="BMI10" s="210"/>
      <c r="BMJ10" s="210"/>
      <c r="BMK10" s="210"/>
      <c r="BML10" s="210"/>
      <c r="BMM10" s="210"/>
      <c r="BMN10" s="210"/>
      <c r="BMO10" s="210"/>
      <c r="BMP10" s="210"/>
      <c r="BMQ10" s="210"/>
      <c r="BMR10" s="210"/>
      <c r="BMS10" s="210"/>
      <c r="BMT10" s="210"/>
      <c r="BMU10" s="210"/>
      <c r="BMV10" s="210"/>
      <c r="BMW10" s="210"/>
      <c r="BMX10" s="210"/>
      <c r="BMY10" s="210"/>
      <c r="BMZ10" s="210"/>
      <c r="BNA10" s="210"/>
      <c r="BNB10" s="210"/>
      <c r="BNC10" s="210"/>
      <c r="BND10" s="210"/>
      <c r="BNE10" s="210"/>
      <c r="BNF10" s="210"/>
      <c r="BNG10" s="210"/>
      <c r="BNH10" s="210"/>
      <c r="BNI10" s="210"/>
      <c r="BNJ10" s="210"/>
      <c r="BNK10" s="210"/>
      <c r="BNL10" s="210"/>
      <c r="BNM10" s="210"/>
      <c r="BNN10" s="210"/>
      <c r="BNO10" s="210"/>
      <c r="BNP10" s="210"/>
      <c r="BNQ10" s="210"/>
      <c r="BNR10" s="210"/>
      <c r="BNS10" s="210"/>
      <c r="BNT10" s="210"/>
      <c r="BNU10" s="210"/>
      <c r="BNV10" s="210"/>
      <c r="BNW10" s="210"/>
      <c r="BNX10" s="210"/>
      <c r="BNY10" s="210"/>
      <c r="BNZ10" s="210"/>
      <c r="BOA10" s="210"/>
      <c r="BOB10" s="210"/>
      <c r="BOC10" s="210"/>
      <c r="BOD10" s="210"/>
      <c r="BOE10" s="210"/>
      <c r="BOF10" s="210"/>
      <c r="BOG10" s="210"/>
      <c r="BOH10" s="210"/>
      <c r="BOI10" s="210"/>
      <c r="BOJ10" s="210"/>
      <c r="BOK10" s="210"/>
      <c r="BOL10" s="210"/>
      <c r="BOM10" s="210"/>
      <c r="BON10" s="210"/>
      <c r="BOO10" s="210"/>
      <c r="BOP10" s="210"/>
      <c r="BOQ10" s="210"/>
      <c r="BOR10" s="210"/>
      <c r="BOS10" s="210"/>
      <c r="BOT10" s="210"/>
      <c r="BOU10" s="210"/>
      <c r="BOV10" s="210"/>
      <c r="BOW10" s="210"/>
      <c r="BOX10" s="210"/>
      <c r="BOY10" s="210"/>
      <c r="BOZ10" s="210"/>
      <c r="BPA10" s="210"/>
      <c r="BPB10" s="210"/>
      <c r="BPC10" s="210"/>
      <c r="BPD10" s="210"/>
      <c r="BPE10" s="210"/>
      <c r="BPF10" s="210"/>
      <c r="BPG10" s="210"/>
      <c r="BPH10" s="210"/>
      <c r="BPI10" s="210"/>
      <c r="BPJ10" s="210"/>
      <c r="BPK10" s="210"/>
      <c r="BPL10" s="210"/>
      <c r="BPM10" s="210"/>
      <c r="BPN10" s="210"/>
      <c r="BPO10" s="210"/>
      <c r="BPP10" s="210"/>
      <c r="BPQ10" s="210"/>
      <c r="BPR10" s="210"/>
      <c r="BPS10" s="210"/>
      <c r="BPT10" s="210"/>
      <c r="BPU10" s="210"/>
      <c r="BPV10" s="210"/>
      <c r="BPW10" s="210"/>
      <c r="BPX10" s="210"/>
      <c r="BPY10" s="210"/>
      <c r="BPZ10" s="210"/>
      <c r="BQA10" s="210"/>
      <c r="BQB10" s="210"/>
      <c r="BQC10" s="210"/>
      <c r="BQD10" s="210"/>
      <c r="BQE10" s="210"/>
      <c r="BQF10" s="210"/>
      <c r="BQG10" s="210"/>
      <c r="BQH10" s="210"/>
      <c r="BQI10" s="210"/>
      <c r="BQJ10" s="210"/>
      <c r="BQK10" s="210"/>
      <c r="BQL10" s="210"/>
      <c r="BQM10" s="210"/>
      <c r="BQN10" s="210"/>
      <c r="BQO10" s="210"/>
      <c r="BQP10" s="210"/>
      <c r="BQQ10" s="210"/>
      <c r="BQR10" s="210"/>
      <c r="BQS10" s="210"/>
      <c r="BQT10" s="210"/>
      <c r="BQU10" s="210"/>
      <c r="BQV10" s="210"/>
      <c r="BQW10" s="210"/>
      <c r="BQX10" s="210"/>
      <c r="BQY10" s="210"/>
      <c r="BQZ10" s="210"/>
      <c r="BRA10" s="210"/>
      <c r="BRB10" s="210"/>
      <c r="BRC10" s="210"/>
      <c r="BRD10" s="210"/>
      <c r="BRE10" s="210"/>
      <c r="BRF10" s="210"/>
      <c r="BRG10" s="210"/>
      <c r="BRH10" s="210"/>
      <c r="BRI10" s="210"/>
      <c r="BRJ10" s="210"/>
      <c r="BRK10" s="210"/>
      <c r="BRL10" s="210"/>
      <c r="BRM10" s="210"/>
      <c r="BRN10" s="210"/>
      <c r="BRO10" s="210"/>
      <c r="BRP10" s="210"/>
      <c r="BRQ10" s="210"/>
      <c r="BRR10" s="210"/>
      <c r="BRS10" s="210"/>
      <c r="BRT10" s="210"/>
      <c r="BRU10" s="210"/>
      <c r="BRV10" s="210"/>
      <c r="BRW10" s="210"/>
      <c r="BRX10" s="210"/>
      <c r="BRY10" s="210"/>
      <c r="BRZ10" s="210"/>
      <c r="BSA10" s="210"/>
      <c r="BSB10" s="210"/>
      <c r="BSC10" s="210"/>
      <c r="BSD10" s="210"/>
      <c r="BSE10" s="210"/>
      <c r="BSF10" s="210"/>
      <c r="BSG10" s="210"/>
      <c r="BSH10" s="210"/>
      <c r="BSI10" s="210"/>
      <c r="BSJ10" s="210"/>
      <c r="BSK10" s="210"/>
      <c r="BSL10" s="210"/>
      <c r="BSM10" s="210"/>
      <c r="BSN10" s="210"/>
      <c r="BSO10" s="210"/>
      <c r="BSP10" s="210"/>
      <c r="BSQ10" s="210"/>
      <c r="BSR10" s="210"/>
      <c r="BSS10" s="210"/>
      <c r="BST10" s="210"/>
      <c r="BSU10" s="210"/>
      <c r="BSV10" s="210"/>
      <c r="BSW10" s="210"/>
      <c r="BSX10" s="210"/>
      <c r="BSY10" s="210"/>
      <c r="BSZ10" s="210"/>
      <c r="BTA10" s="210"/>
      <c r="BTB10" s="210"/>
      <c r="BTC10" s="210"/>
      <c r="BTD10" s="210"/>
      <c r="BTE10" s="210"/>
      <c r="BTF10" s="210"/>
      <c r="BTG10" s="210"/>
      <c r="BTH10" s="210"/>
      <c r="BTI10" s="210"/>
      <c r="BTJ10" s="210"/>
      <c r="BTK10" s="210"/>
      <c r="BTL10" s="210"/>
      <c r="BTM10" s="210"/>
      <c r="BTN10" s="210"/>
      <c r="BTO10" s="210"/>
      <c r="BTP10" s="210"/>
      <c r="BTQ10" s="210"/>
      <c r="BTR10" s="210"/>
      <c r="BTS10" s="210"/>
      <c r="BTT10" s="210"/>
      <c r="BTU10" s="210"/>
      <c r="BTV10" s="210"/>
      <c r="BTW10" s="210"/>
      <c r="BTX10" s="210"/>
      <c r="BTY10" s="210"/>
      <c r="BTZ10" s="210"/>
      <c r="BUA10" s="210"/>
      <c r="BUB10" s="210"/>
      <c r="BUC10" s="210"/>
      <c r="BUD10" s="210"/>
      <c r="BUE10" s="210"/>
      <c r="BUF10" s="210"/>
      <c r="BUG10" s="210"/>
      <c r="BUH10" s="210"/>
      <c r="BUI10" s="210"/>
      <c r="BUJ10" s="210"/>
      <c r="BUK10" s="210"/>
      <c r="BUL10" s="210"/>
      <c r="BUM10" s="210"/>
      <c r="BUN10" s="210"/>
      <c r="BUO10" s="210"/>
      <c r="BUP10" s="210"/>
      <c r="BUQ10" s="210"/>
      <c r="BUR10" s="210"/>
      <c r="BUS10" s="210"/>
      <c r="BUT10" s="210"/>
      <c r="BUU10" s="210"/>
      <c r="BUV10" s="210"/>
      <c r="BUW10" s="210"/>
      <c r="BUX10" s="210"/>
      <c r="BUY10" s="210"/>
      <c r="BUZ10" s="210"/>
      <c r="BVA10" s="210"/>
      <c r="BVB10" s="210"/>
      <c r="BVC10" s="210"/>
      <c r="BVD10" s="210"/>
      <c r="BVE10" s="210"/>
      <c r="BVF10" s="210"/>
      <c r="BVG10" s="210"/>
      <c r="BVH10" s="210"/>
      <c r="BVI10" s="210"/>
      <c r="BVJ10" s="210"/>
      <c r="BVK10" s="210"/>
      <c r="BVL10" s="210"/>
      <c r="BVM10" s="210"/>
      <c r="BVN10" s="210"/>
      <c r="BVO10" s="210"/>
      <c r="BVP10" s="210"/>
      <c r="BVQ10" s="210"/>
      <c r="BVR10" s="210"/>
      <c r="BVS10" s="210"/>
      <c r="BVT10" s="210"/>
      <c r="BVU10" s="210"/>
      <c r="BVV10" s="210"/>
      <c r="BVW10" s="210"/>
      <c r="BVX10" s="210"/>
      <c r="BVY10" s="210"/>
      <c r="BVZ10" s="210"/>
      <c r="BWA10" s="210"/>
      <c r="BWB10" s="210"/>
      <c r="BWC10" s="210"/>
      <c r="BWD10" s="210"/>
      <c r="BWE10" s="210"/>
      <c r="BWF10" s="210"/>
      <c r="BWG10" s="210"/>
      <c r="BWH10" s="210"/>
      <c r="BWI10" s="210"/>
      <c r="BWJ10" s="210"/>
      <c r="BWK10" s="210"/>
      <c r="BWL10" s="210"/>
      <c r="BWM10" s="210"/>
      <c r="BWN10" s="210"/>
      <c r="BWO10" s="210"/>
      <c r="BWP10" s="210"/>
      <c r="BWQ10" s="210"/>
      <c r="BWR10" s="210"/>
      <c r="BWS10" s="210"/>
      <c r="BWT10" s="210"/>
      <c r="BWU10" s="210"/>
      <c r="BWV10" s="210"/>
      <c r="BWW10" s="210"/>
      <c r="BWX10" s="210"/>
      <c r="BWY10" s="210"/>
      <c r="BWZ10" s="210"/>
      <c r="BXA10" s="210"/>
      <c r="BXB10" s="210"/>
      <c r="BXC10" s="210"/>
      <c r="BXD10" s="210"/>
      <c r="BXE10" s="210"/>
      <c r="BXF10" s="210"/>
      <c r="BXG10" s="210"/>
      <c r="BXH10" s="210"/>
      <c r="BXI10" s="210"/>
      <c r="BXJ10" s="210"/>
      <c r="BXK10" s="210"/>
      <c r="BXL10" s="210"/>
      <c r="BXM10" s="210"/>
      <c r="BXN10" s="210"/>
      <c r="BXO10" s="210"/>
      <c r="BXP10" s="210"/>
      <c r="BXQ10" s="210"/>
      <c r="BXR10" s="210"/>
      <c r="BXS10" s="210"/>
      <c r="BXT10" s="210"/>
      <c r="BXU10" s="210"/>
      <c r="BXV10" s="210"/>
      <c r="BXW10" s="210"/>
      <c r="BXX10" s="210"/>
      <c r="BXY10" s="210"/>
      <c r="BXZ10" s="210"/>
      <c r="BYA10" s="210"/>
      <c r="BYB10" s="210"/>
      <c r="BYC10" s="210"/>
      <c r="BYD10" s="210"/>
      <c r="BYE10" s="210"/>
      <c r="BYF10" s="210"/>
      <c r="BYG10" s="210"/>
      <c r="BYH10" s="210"/>
      <c r="BYI10" s="210"/>
      <c r="BYJ10" s="210"/>
      <c r="BYK10" s="210"/>
      <c r="BYL10" s="210"/>
      <c r="BYM10" s="210"/>
      <c r="BYN10" s="210"/>
      <c r="BYO10" s="210"/>
      <c r="BYP10" s="210"/>
      <c r="BYQ10" s="210"/>
      <c r="BYR10" s="210"/>
      <c r="BYS10" s="210"/>
      <c r="BYT10" s="210"/>
      <c r="BYU10" s="210"/>
      <c r="BYV10" s="210"/>
      <c r="BYW10" s="210"/>
      <c r="BYX10" s="210"/>
      <c r="BYY10" s="210"/>
      <c r="BYZ10" s="210"/>
      <c r="BZA10" s="210"/>
      <c r="BZB10" s="210"/>
      <c r="BZC10" s="210"/>
      <c r="BZD10" s="210"/>
      <c r="BZE10" s="210"/>
      <c r="BZF10" s="210"/>
      <c r="BZG10" s="210"/>
      <c r="BZH10" s="210"/>
      <c r="BZI10" s="210"/>
      <c r="BZJ10" s="210"/>
      <c r="BZK10" s="210"/>
      <c r="BZL10" s="210"/>
      <c r="BZM10" s="210"/>
      <c r="BZN10" s="210"/>
      <c r="BZO10" s="210"/>
      <c r="BZP10" s="210"/>
      <c r="BZQ10" s="210"/>
      <c r="BZR10" s="210"/>
      <c r="BZS10" s="210"/>
      <c r="BZT10" s="210"/>
      <c r="BZU10" s="210"/>
      <c r="BZV10" s="210"/>
      <c r="BZW10" s="210"/>
      <c r="BZX10" s="210"/>
      <c r="BZY10" s="210"/>
      <c r="BZZ10" s="210"/>
      <c r="CAA10" s="210"/>
      <c r="CAB10" s="210"/>
      <c r="CAC10" s="210"/>
      <c r="CAD10" s="210"/>
      <c r="CAE10" s="210"/>
      <c r="CAF10" s="210"/>
      <c r="CAG10" s="210"/>
      <c r="CAH10" s="210"/>
      <c r="CAI10" s="210"/>
      <c r="CAJ10" s="210"/>
      <c r="CAK10" s="210"/>
      <c r="CAL10" s="210"/>
      <c r="CAM10" s="210"/>
      <c r="CAN10" s="210"/>
      <c r="CAO10" s="210"/>
      <c r="CAP10" s="210"/>
      <c r="CAQ10" s="210"/>
      <c r="CAR10" s="210"/>
      <c r="CAS10" s="210"/>
      <c r="CAT10" s="210"/>
      <c r="CAU10" s="210"/>
      <c r="CAV10" s="210"/>
      <c r="CAW10" s="210"/>
      <c r="CAX10" s="210"/>
      <c r="CAY10" s="210"/>
      <c r="CAZ10" s="210"/>
      <c r="CBA10" s="210"/>
      <c r="CBB10" s="210"/>
      <c r="CBC10" s="210"/>
      <c r="CBD10" s="210"/>
      <c r="CBE10" s="210"/>
      <c r="CBF10" s="210"/>
      <c r="CBG10" s="210"/>
      <c r="CBH10" s="210"/>
      <c r="CBI10" s="210"/>
      <c r="CBJ10" s="210"/>
      <c r="CBK10" s="210"/>
      <c r="CBL10" s="210"/>
      <c r="CBM10" s="210"/>
      <c r="CBN10" s="210"/>
      <c r="CBO10" s="210"/>
      <c r="CBP10" s="210"/>
      <c r="CBQ10" s="210"/>
      <c r="CBR10" s="210"/>
      <c r="CBS10" s="210"/>
      <c r="CBT10" s="210"/>
      <c r="CBU10" s="210"/>
      <c r="CBV10" s="210"/>
      <c r="CBW10" s="210"/>
      <c r="CBX10" s="210"/>
      <c r="CBY10" s="210"/>
      <c r="CBZ10" s="210"/>
      <c r="CCA10" s="210"/>
      <c r="CCB10" s="210"/>
      <c r="CCC10" s="210"/>
      <c r="CCD10" s="210"/>
      <c r="CCE10" s="210"/>
      <c r="CCF10" s="210"/>
      <c r="CCG10" s="210"/>
      <c r="CCH10" s="210"/>
      <c r="CCI10" s="210"/>
      <c r="CCJ10" s="210"/>
      <c r="CCK10" s="210"/>
      <c r="CCL10" s="210"/>
      <c r="CCM10" s="210"/>
      <c r="CCN10" s="210"/>
      <c r="CCO10" s="210"/>
      <c r="CCP10" s="210"/>
      <c r="CCQ10" s="210"/>
      <c r="CCR10" s="210"/>
      <c r="CCS10" s="210"/>
      <c r="CCT10" s="210"/>
      <c r="CCU10" s="210"/>
      <c r="CCV10" s="210"/>
      <c r="CCW10" s="210"/>
      <c r="CCX10" s="210"/>
      <c r="CCY10" s="210"/>
      <c r="CCZ10" s="210"/>
      <c r="CDA10" s="210"/>
      <c r="CDB10" s="210"/>
      <c r="CDC10" s="210"/>
      <c r="CDD10" s="210"/>
      <c r="CDE10" s="210"/>
      <c r="CDF10" s="210"/>
      <c r="CDG10" s="210"/>
      <c r="CDH10" s="210"/>
      <c r="CDI10" s="210"/>
      <c r="CDJ10" s="210"/>
      <c r="CDK10" s="210"/>
      <c r="CDL10" s="210"/>
      <c r="CDM10" s="210"/>
      <c r="CDN10" s="210"/>
      <c r="CDO10" s="210"/>
      <c r="CDP10" s="210"/>
      <c r="CDQ10" s="210"/>
      <c r="CDR10" s="210"/>
      <c r="CDS10" s="210"/>
      <c r="CDT10" s="210"/>
      <c r="CDU10" s="210"/>
      <c r="CDV10" s="210"/>
      <c r="CDW10" s="210"/>
      <c r="CDX10" s="210"/>
      <c r="CDY10" s="210"/>
      <c r="CDZ10" s="210"/>
      <c r="CEA10" s="210"/>
      <c r="CEB10" s="210"/>
      <c r="CEC10" s="210"/>
      <c r="CED10" s="210"/>
      <c r="CEE10" s="210"/>
      <c r="CEF10" s="210"/>
      <c r="CEG10" s="210"/>
      <c r="CEH10" s="210"/>
      <c r="CEI10" s="210"/>
      <c r="CEJ10" s="210"/>
      <c r="CEK10" s="210"/>
      <c r="CEL10" s="210"/>
      <c r="CEM10" s="210"/>
      <c r="CEN10" s="210"/>
      <c r="CEO10" s="210"/>
      <c r="CEP10" s="210"/>
      <c r="CEQ10" s="210"/>
      <c r="CER10" s="210"/>
      <c r="CES10" s="210"/>
      <c r="CET10" s="210"/>
      <c r="CEU10" s="210"/>
      <c r="CEV10" s="210"/>
      <c r="CEW10" s="210"/>
      <c r="CEX10" s="210"/>
      <c r="CEY10" s="210"/>
      <c r="CEZ10" s="210"/>
      <c r="CFA10" s="210"/>
      <c r="CFB10" s="210"/>
      <c r="CFC10" s="210"/>
      <c r="CFD10" s="210"/>
      <c r="CFE10" s="210"/>
      <c r="CFF10" s="210"/>
      <c r="CFG10" s="210"/>
      <c r="CFH10" s="210"/>
      <c r="CFI10" s="210"/>
      <c r="CFJ10" s="210"/>
      <c r="CFK10" s="210"/>
      <c r="CFL10" s="210"/>
      <c r="CFM10" s="210"/>
      <c r="CFN10" s="210"/>
      <c r="CFO10" s="210"/>
      <c r="CFP10" s="210"/>
      <c r="CFQ10" s="210"/>
      <c r="CFR10" s="210"/>
      <c r="CFS10" s="210"/>
      <c r="CFT10" s="210"/>
      <c r="CFU10" s="210"/>
      <c r="CFV10" s="210"/>
      <c r="CFW10" s="210"/>
      <c r="CFX10" s="210"/>
      <c r="CFY10" s="210"/>
      <c r="CFZ10" s="210"/>
      <c r="CGA10" s="210"/>
      <c r="CGB10" s="210"/>
      <c r="CGC10" s="210"/>
      <c r="CGD10" s="210"/>
      <c r="CGE10" s="210"/>
      <c r="CGF10" s="210"/>
      <c r="CGG10" s="210"/>
      <c r="CGH10" s="210"/>
      <c r="CGI10" s="210"/>
      <c r="CGJ10" s="210"/>
      <c r="CGK10" s="210"/>
      <c r="CGL10" s="210"/>
      <c r="CGM10" s="210"/>
      <c r="CGN10" s="210"/>
      <c r="CGO10" s="210"/>
      <c r="CGP10" s="210"/>
      <c r="CGQ10" s="210"/>
      <c r="CGR10" s="210"/>
      <c r="CGS10" s="210"/>
      <c r="CGT10" s="210"/>
      <c r="CGU10" s="210"/>
      <c r="CGV10" s="210"/>
      <c r="CGW10" s="210"/>
      <c r="CGX10" s="210"/>
      <c r="CGY10" s="210"/>
      <c r="CGZ10" s="210"/>
      <c r="CHA10" s="210"/>
      <c r="CHB10" s="210"/>
      <c r="CHC10" s="210"/>
      <c r="CHD10" s="210"/>
      <c r="CHE10" s="210"/>
      <c r="CHF10" s="210"/>
      <c r="CHG10" s="210"/>
      <c r="CHH10" s="210"/>
      <c r="CHI10" s="210"/>
      <c r="CHJ10" s="210"/>
      <c r="CHK10" s="210"/>
      <c r="CHL10" s="210"/>
      <c r="CHM10" s="210"/>
      <c r="CHN10" s="210"/>
      <c r="CHO10" s="210"/>
      <c r="CHP10" s="210"/>
      <c r="CHQ10" s="210"/>
      <c r="CHR10" s="210"/>
      <c r="CHS10" s="210"/>
      <c r="CHT10" s="210"/>
      <c r="CHU10" s="210"/>
      <c r="CHV10" s="210"/>
      <c r="CHW10" s="210"/>
      <c r="CHX10" s="210"/>
      <c r="CHY10" s="210"/>
      <c r="CHZ10" s="210"/>
      <c r="CIA10" s="210"/>
      <c r="CIB10" s="210"/>
      <c r="CIC10" s="210"/>
      <c r="CID10" s="210"/>
      <c r="CIE10" s="210"/>
      <c r="CIF10" s="210"/>
      <c r="CIG10" s="210"/>
      <c r="CIH10" s="210"/>
      <c r="CII10" s="210"/>
      <c r="CIJ10" s="210"/>
      <c r="CIK10" s="210"/>
      <c r="CIL10" s="210"/>
      <c r="CIM10" s="210"/>
      <c r="CIN10" s="210"/>
      <c r="CIO10" s="210"/>
      <c r="CIP10" s="210"/>
      <c r="CIQ10" s="210"/>
      <c r="CIR10" s="210"/>
      <c r="CIS10" s="210"/>
      <c r="CIT10" s="210"/>
      <c r="CIU10" s="210"/>
      <c r="CIV10" s="210"/>
      <c r="CIW10" s="210"/>
      <c r="CIX10" s="210"/>
      <c r="CIY10" s="210"/>
      <c r="CIZ10" s="210"/>
      <c r="CJA10" s="210"/>
      <c r="CJB10" s="210"/>
      <c r="CJC10" s="210"/>
      <c r="CJD10" s="210"/>
      <c r="CJE10" s="210"/>
      <c r="CJF10" s="210"/>
      <c r="CJG10" s="210"/>
      <c r="CJH10" s="210"/>
      <c r="CJI10" s="210"/>
      <c r="CJJ10" s="210"/>
      <c r="CJK10" s="210"/>
      <c r="CJL10" s="210"/>
      <c r="CJM10" s="210"/>
      <c r="CJN10" s="210"/>
      <c r="CJO10" s="210"/>
      <c r="CJP10" s="210"/>
      <c r="CJQ10" s="210"/>
      <c r="CJR10" s="210"/>
      <c r="CJS10" s="210"/>
      <c r="CJT10" s="210"/>
      <c r="CJU10" s="210"/>
      <c r="CJV10" s="210"/>
      <c r="CJW10" s="210"/>
      <c r="CJX10" s="210"/>
      <c r="CJY10" s="210"/>
      <c r="CJZ10" s="210"/>
      <c r="CKA10" s="210"/>
      <c r="CKB10" s="210"/>
      <c r="CKC10" s="210"/>
      <c r="CKD10" s="210"/>
      <c r="CKE10" s="210"/>
      <c r="CKF10" s="210"/>
      <c r="CKG10" s="210"/>
      <c r="CKH10" s="210"/>
      <c r="CKI10" s="210"/>
      <c r="CKJ10" s="210"/>
      <c r="CKK10" s="210"/>
      <c r="CKL10" s="210"/>
      <c r="CKM10" s="210"/>
      <c r="CKN10" s="210"/>
      <c r="CKO10" s="210"/>
      <c r="CKP10" s="210"/>
      <c r="CKQ10" s="210"/>
      <c r="CKR10" s="210"/>
      <c r="CKS10" s="210"/>
      <c r="CKT10" s="210"/>
      <c r="CKU10" s="210"/>
      <c r="CKV10" s="210"/>
      <c r="CKW10" s="210"/>
      <c r="CKX10" s="210"/>
      <c r="CKY10" s="210"/>
      <c r="CKZ10" s="210"/>
      <c r="CLA10" s="210"/>
      <c r="CLB10" s="210"/>
      <c r="CLC10" s="210"/>
      <c r="CLD10" s="210"/>
      <c r="CLE10" s="210"/>
      <c r="CLF10" s="210"/>
      <c r="CLG10" s="210"/>
      <c r="CLH10" s="210"/>
      <c r="CLI10" s="210"/>
      <c r="CLJ10" s="210"/>
      <c r="CLK10" s="210"/>
      <c r="CLL10" s="210"/>
      <c r="CLM10" s="210"/>
      <c r="CLN10" s="210"/>
      <c r="CLO10" s="210"/>
      <c r="CLP10" s="210"/>
      <c r="CLQ10" s="210"/>
      <c r="CLR10" s="210"/>
      <c r="CLS10" s="210"/>
      <c r="CLT10" s="210"/>
      <c r="CLU10" s="210"/>
      <c r="CLV10" s="210"/>
      <c r="CLW10" s="210"/>
      <c r="CLX10" s="210"/>
      <c r="CLY10" s="210"/>
      <c r="CLZ10" s="210"/>
      <c r="CMA10" s="210"/>
      <c r="CMB10" s="210"/>
      <c r="CMC10" s="210"/>
      <c r="CMD10" s="210"/>
      <c r="CME10" s="210"/>
      <c r="CMF10" s="210"/>
      <c r="CMG10" s="210"/>
      <c r="CMH10" s="210"/>
      <c r="CMI10" s="210"/>
      <c r="CMJ10" s="210"/>
      <c r="CMK10" s="210"/>
      <c r="CML10" s="210"/>
      <c r="CMM10" s="210"/>
      <c r="CMN10" s="210"/>
      <c r="CMO10" s="210"/>
      <c r="CMP10" s="210"/>
      <c r="CMQ10" s="210"/>
      <c r="CMR10" s="210"/>
      <c r="CMS10" s="210"/>
      <c r="CMT10" s="210"/>
      <c r="CMU10" s="210"/>
      <c r="CMV10" s="210"/>
      <c r="CMW10" s="210"/>
      <c r="CMX10" s="210"/>
      <c r="CMY10" s="210"/>
      <c r="CMZ10" s="210"/>
      <c r="CNA10" s="210"/>
      <c r="CNB10" s="210"/>
      <c r="CNC10" s="210"/>
      <c r="CND10" s="210"/>
      <c r="CNE10" s="210"/>
      <c r="CNF10" s="210"/>
      <c r="CNG10" s="210"/>
      <c r="CNH10" s="210"/>
      <c r="CNI10" s="210"/>
      <c r="CNJ10" s="210"/>
      <c r="CNK10" s="210"/>
      <c r="CNL10" s="210"/>
      <c r="CNM10" s="210"/>
      <c r="CNN10" s="210"/>
      <c r="CNO10" s="210"/>
      <c r="CNP10" s="210"/>
      <c r="CNQ10" s="210"/>
      <c r="CNR10" s="210"/>
      <c r="CNS10" s="210"/>
      <c r="CNT10" s="210"/>
      <c r="CNU10" s="210"/>
      <c r="CNV10" s="210"/>
      <c r="CNW10" s="210"/>
      <c r="CNX10" s="210"/>
      <c r="CNY10" s="210"/>
      <c r="CNZ10" s="210"/>
      <c r="COA10" s="210"/>
      <c r="COB10" s="210"/>
      <c r="COC10" s="210"/>
      <c r="COD10" s="210"/>
      <c r="COE10" s="210"/>
      <c r="COF10" s="210"/>
      <c r="COG10" s="210"/>
      <c r="COH10" s="210"/>
      <c r="COI10" s="210"/>
      <c r="COJ10" s="210"/>
      <c r="COK10" s="210"/>
      <c r="COL10" s="210"/>
      <c r="COM10" s="210"/>
      <c r="CON10" s="210"/>
      <c r="COO10" s="210"/>
      <c r="COP10" s="210"/>
      <c r="COQ10" s="210"/>
      <c r="COR10" s="210"/>
      <c r="COS10" s="210"/>
      <c r="COT10" s="210"/>
      <c r="COU10" s="210"/>
      <c r="COV10" s="210"/>
      <c r="COW10" s="210"/>
      <c r="COX10" s="210"/>
      <c r="COY10" s="210"/>
      <c r="COZ10" s="210"/>
      <c r="CPA10" s="210"/>
      <c r="CPB10" s="210"/>
      <c r="CPC10" s="210"/>
      <c r="CPD10" s="210"/>
      <c r="CPE10" s="210"/>
      <c r="CPF10" s="210"/>
      <c r="CPG10" s="210"/>
      <c r="CPH10" s="210"/>
      <c r="CPI10" s="210"/>
      <c r="CPJ10" s="210"/>
      <c r="CPK10" s="210"/>
      <c r="CPL10" s="210"/>
      <c r="CPM10" s="210"/>
      <c r="CPN10" s="210"/>
      <c r="CPO10" s="210"/>
      <c r="CPP10" s="210"/>
      <c r="CPQ10" s="210"/>
      <c r="CPR10" s="210"/>
      <c r="CPS10" s="210"/>
      <c r="CPT10" s="210"/>
      <c r="CPU10" s="210"/>
      <c r="CPV10" s="210"/>
      <c r="CPW10" s="210"/>
      <c r="CPX10" s="210"/>
      <c r="CPY10" s="210"/>
      <c r="CPZ10" s="210"/>
      <c r="CQA10" s="210"/>
      <c r="CQB10" s="210"/>
      <c r="CQC10" s="210"/>
      <c r="CQD10" s="210"/>
      <c r="CQE10" s="210"/>
      <c r="CQF10" s="210"/>
      <c r="CQG10" s="210"/>
      <c r="CQH10" s="210"/>
      <c r="CQI10" s="210"/>
      <c r="CQJ10" s="210"/>
      <c r="CQK10" s="210"/>
      <c r="CQL10" s="210"/>
      <c r="CQM10" s="210"/>
      <c r="CQN10" s="210"/>
      <c r="CQO10" s="210"/>
      <c r="CQP10" s="210"/>
      <c r="CQQ10" s="210"/>
      <c r="CQR10" s="210"/>
      <c r="CQS10" s="210"/>
      <c r="CQT10" s="210"/>
      <c r="CQU10" s="210"/>
      <c r="CQV10" s="210"/>
      <c r="CQW10" s="210"/>
      <c r="CQX10" s="210"/>
      <c r="CQY10" s="210"/>
      <c r="CQZ10" s="210"/>
      <c r="CRA10" s="210"/>
      <c r="CRB10" s="210"/>
      <c r="CRC10" s="210"/>
      <c r="CRD10" s="210"/>
      <c r="CRE10" s="210"/>
      <c r="CRF10" s="210"/>
      <c r="CRG10" s="210"/>
      <c r="CRH10" s="210"/>
      <c r="CRI10" s="210"/>
      <c r="CRJ10" s="210"/>
      <c r="CRK10" s="210"/>
      <c r="CRL10" s="210"/>
      <c r="CRM10" s="210"/>
      <c r="CRN10" s="210"/>
      <c r="CRO10" s="210"/>
      <c r="CRP10" s="210"/>
      <c r="CRQ10" s="210"/>
      <c r="CRR10" s="210"/>
      <c r="CRS10" s="210"/>
      <c r="CRT10" s="210"/>
      <c r="CRU10" s="210"/>
      <c r="CRV10" s="210"/>
      <c r="CRW10" s="210"/>
      <c r="CRX10" s="210"/>
      <c r="CRY10" s="210"/>
      <c r="CRZ10" s="210"/>
      <c r="CSA10" s="210"/>
      <c r="CSB10" s="210"/>
      <c r="CSC10" s="210"/>
      <c r="CSD10" s="210"/>
      <c r="CSE10" s="210"/>
      <c r="CSF10" s="210"/>
      <c r="CSG10" s="210"/>
      <c r="CSH10" s="210"/>
      <c r="CSI10" s="210"/>
      <c r="CSJ10" s="210"/>
      <c r="CSK10" s="210"/>
      <c r="CSL10" s="210"/>
      <c r="CSM10" s="210"/>
      <c r="CSN10" s="210"/>
      <c r="CSO10" s="210"/>
      <c r="CSP10" s="210"/>
      <c r="CSQ10" s="210"/>
      <c r="CSR10" s="210"/>
      <c r="CSS10" s="210"/>
      <c r="CST10" s="210"/>
      <c r="CSU10" s="210"/>
      <c r="CSV10" s="210"/>
      <c r="CSW10" s="210"/>
      <c r="CSX10" s="210"/>
      <c r="CSY10" s="210"/>
      <c r="CSZ10" s="210"/>
      <c r="CTA10" s="210"/>
      <c r="CTB10" s="210"/>
      <c r="CTC10" s="210"/>
      <c r="CTD10" s="210"/>
      <c r="CTE10" s="210"/>
      <c r="CTF10" s="210"/>
      <c r="CTG10" s="210"/>
      <c r="CTH10" s="210"/>
      <c r="CTI10" s="210"/>
      <c r="CTJ10" s="210"/>
      <c r="CTK10" s="210"/>
      <c r="CTL10" s="210"/>
      <c r="CTM10" s="210"/>
      <c r="CTN10" s="210"/>
      <c r="CTO10" s="210"/>
      <c r="CTP10" s="210"/>
      <c r="CTQ10" s="210"/>
      <c r="CTR10" s="210"/>
      <c r="CTS10" s="210"/>
      <c r="CTT10" s="210"/>
      <c r="CTU10" s="210"/>
      <c r="CTV10" s="210"/>
      <c r="CTW10" s="210"/>
      <c r="CTX10" s="210"/>
      <c r="CTY10" s="210"/>
      <c r="CTZ10" s="210"/>
      <c r="CUA10" s="210"/>
      <c r="CUB10" s="210"/>
      <c r="CUC10" s="210"/>
      <c r="CUD10" s="210"/>
      <c r="CUE10" s="210"/>
      <c r="CUF10" s="210"/>
      <c r="CUG10" s="210"/>
      <c r="CUH10" s="210"/>
      <c r="CUI10" s="210"/>
      <c r="CUJ10" s="210"/>
      <c r="CUK10" s="210"/>
      <c r="CUL10" s="210"/>
      <c r="CUM10" s="210"/>
      <c r="CUN10" s="210"/>
      <c r="CUO10" s="210"/>
      <c r="CUP10" s="210"/>
      <c r="CUQ10" s="210"/>
      <c r="CUR10" s="210"/>
      <c r="CUS10" s="210"/>
      <c r="CUT10" s="210"/>
      <c r="CUU10" s="210"/>
      <c r="CUV10" s="210"/>
      <c r="CUW10" s="210"/>
      <c r="CUX10" s="210"/>
      <c r="CUY10" s="210"/>
      <c r="CUZ10" s="210"/>
      <c r="CVA10" s="210"/>
      <c r="CVB10" s="210"/>
      <c r="CVC10" s="210"/>
      <c r="CVD10" s="210"/>
      <c r="CVE10" s="210"/>
      <c r="CVF10" s="210"/>
      <c r="CVG10" s="210"/>
      <c r="CVH10" s="210"/>
      <c r="CVI10" s="210"/>
      <c r="CVJ10" s="210"/>
      <c r="CVK10" s="210"/>
      <c r="CVL10" s="210"/>
      <c r="CVM10" s="210"/>
      <c r="CVN10" s="210"/>
      <c r="CVO10" s="210"/>
      <c r="CVP10" s="210"/>
      <c r="CVQ10" s="210"/>
      <c r="CVR10" s="210"/>
      <c r="CVS10" s="210"/>
      <c r="CVT10" s="210"/>
      <c r="CVU10" s="210"/>
      <c r="CVV10" s="210"/>
      <c r="CVW10" s="210"/>
      <c r="CVX10" s="210"/>
      <c r="CVY10" s="210"/>
      <c r="CVZ10" s="210"/>
      <c r="CWA10" s="210"/>
      <c r="CWB10" s="210"/>
      <c r="CWC10" s="210"/>
      <c r="CWD10" s="210"/>
      <c r="CWE10" s="210"/>
      <c r="CWF10" s="210"/>
      <c r="CWG10" s="210"/>
      <c r="CWH10" s="210"/>
      <c r="CWI10" s="210"/>
      <c r="CWJ10" s="210"/>
      <c r="CWK10" s="210"/>
      <c r="CWL10" s="210"/>
      <c r="CWM10" s="210"/>
      <c r="CWN10" s="210"/>
      <c r="CWO10" s="210"/>
      <c r="CWP10" s="210"/>
      <c r="CWQ10" s="210"/>
      <c r="CWR10" s="210"/>
      <c r="CWS10" s="210"/>
      <c r="CWT10" s="210"/>
      <c r="CWU10" s="210"/>
      <c r="CWV10" s="210"/>
      <c r="CWW10" s="210"/>
      <c r="CWX10" s="210"/>
      <c r="CWY10" s="210"/>
      <c r="CWZ10" s="210"/>
      <c r="CXA10" s="210"/>
      <c r="CXB10" s="210"/>
      <c r="CXC10" s="210"/>
      <c r="CXD10" s="210"/>
      <c r="CXE10" s="210"/>
      <c r="CXF10" s="210"/>
      <c r="CXG10" s="210"/>
      <c r="CXH10" s="210"/>
      <c r="CXI10" s="210"/>
      <c r="CXJ10" s="210"/>
      <c r="CXK10" s="210"/>
      <c r="CXL10" s="210"/>
      <c r="CXM10" s="210"/>
      <c r="CXN10" s="210"/>
      <c r="CXO10" s="210"/>
      <c r="CXP10" s="210"/>
      <c r="CXQ10" s="210"/>
      <c r="CXR10" s="210"/>
      <c r="CXS10" s="210"/>
      <c r="CXT10" s="210"/>
      <c r="CXU10" s="210"/>
      <c r="CXV10" s="210"/>
      <c r="CXW10" s="210"/>
      <c r="CXX10" s="210"/>
      <c r="CXY10" s="210"/>
      <c r="CXZ10" s="210"/>
      <c r="CYA10" s="210"/>
      <c r="CYB10" s="210"/>
      <c r="CYC10" s="210"/>
      <c r="CYD10" s="210"/>
      <c r="CYE10" s="210"/>
      <c r="CYF10" s="210"/>
      <c r="CYG10" s="210"/>
      <c r="CYH10" s="210"/>
      <c r="CYI10" s="210"/>
      <c r="CYJ10" s="210"/>
      <c r="CYK10" s="210"/>
      <c r="CYL10" s="210"/>
      <c r="CYM10" s="210"/>
      <c r="CYN10" s="210"/>
      <c r="CYO10" s="210"/>
      <c r="CYP10" s="210"/>
      <c r="CYQ10" s="210"/>
      <c r="CYR10" s="210"/>
      <c r="CYS10" s="210"/>
      <c r="CYT10" s="210"/>
      <c r="CYU10" s="210"/>
      <c r="CYV10" s="210"/>
      <c r="CYW10" s="210"/>
      <c r="CYX10" s="210"/>
      <c r="CYY10" s="210"/>
      <c r="CYZ10" s="210"/>
      <c r="CZA10" s="210"/>
      <c r="CZB10" s="210"/>
      <c r="CZC10" s="210"/>
      <c r="CZD10" s="210"/>
      <c r="CZE10" s="210"/>
      <c r="CZF10" s="210"/>
      <c r="CZG10" s="210"/>
      <c r="CZH10" s="210"/>
      <c r="CZI10" s="210"/>
      <c r="CZJ10" s="210"/>
      <c r="CZK10" s="210"/>
      <c r="CZL10" s="210"/>
      <c r="CZM10" s="210"/>
      <c r="CZN10" s="210"/>
      <c r="CZO10" s="210"/>
      <c r="CZP10" s="210"/>
      <c r="CZQ10" s="210"/>
      <c r="CZR10" s="210"/>
      <c r="CZS10" s="210"/>
      <c r="CZT10" s="210"/>
      <c r="CZU10" s="210"/>
      <c r="CZV10" s="210"/>
      <c r="CZW10" s="210"/>
      <c r="CZX10" s="210"/>
      <c r="CZY10" s="210"/>
      <c r="CZZ10" s="210"/>
      <c r="DAA10" s="210"/>
      <c r="DAB10" s="210"/>
      <c r="DAC10" s="210"/>
      <c r="DAD10" s="210"/>
      <c r="DAE10" s="210"/>
      <c r="DAF10" s="210"/>
      <c r="DAG10" s="210"/>
      <c r="DAH10" s="210"/>
      <c r="DAI10" s="210"/>
      <c r="DAJ10" s="210"/>
      <c r="DAK10" s="210"/>
      <c r="DAL10" s="210"/>
      <c r="DAM10" s="210"/>
      <c r="DAN10" s="210"/>
      <c r="DAO10" s="210"/>
      <c r="DAP10" s="210"/>
      <c r="DAQ10" s="210"/>
      <c r="DAR10" s="210"/>
      <c r="DAS10" s="210"/>
      <c r="DAT10" s="210"/>
      <c r="DAU10" s="210"/>
      <c r="DAV10" s="210"/>
      <c r="DAW10" s="210"/>
      <c r="DAX10" s="210"/>
      <c r="DAY10" s="210"/>
      <c r="DAZ10" s="210"/>
      <c r="DBA10" s="210"/>
      <c r="DBB10" s="210"/>
      <c r="DBC10" s="210"/>
      <c r="DBD10" s="210"/>
      <c r="DBE10" s="210"/>
      <c r="DBF10" s="210"/>
      <c r="DBG10" s="210"/>
      <c r="DBH10" s="210"/>
      <c r="DBI10" s="210"/>
      <c r="DBJ10" s="210"/>
      <c r="DBK10" s="210"/>
      <c r="DBL10" s="210"/>
      <c r="DBM10" s="210"/>
      <c r="DBN10" s="210"/>
      <c r="DBO10" s="210"/>
      <c r="DBP10" s="210"/>
      <c r="DBQ10" s="210"/>
      <c r="DBR10" s="210"/>
      <c r="DBS10" s="210"/>
      <c r="DBT10" s="210"/>
      <c r="DBU10" s="210"/>
      <c r="DBV10" s="210"/>
      <c r="DBW10" s="210"/>
      <c r="DBX10" s="210"/>
      <c r="DBY10" s="210"/>
      <c r="DBZ10" s="210"/>
      <c r="DCA10" s="210"/>
      <c r="DCB10" s="210"/>
      <c r="DCC10" s="210"/>
      <c r="DCD10" s="210"/>
      <c r="DCE10" s="210"/>
      <c r="DCF10" s="210"/>
      <c r="DCG10" s="210"/>
      <c r="DCH10" s="210"/>
      <c r="DCI10" s="210"/>
      <c r="DCJ10" s="210"/>
      <c r="DCK10" s="210"/>
      <c r="DCL10" s="210"/>
      <c r="DCM10" s="210"/>
      <c r="DCN10" s="210"/>
      <c r="DCO10" s="210"/>
      <c r="DCP10" s="210"/>
      <c r="DCQ10" s="210"/>
      <c r="DCR10" s="210"/>
      <c r="DCS10" s="210"/>
      <c r="DCT10" s="210"/>
      <c r="DCU10" s="210"/>
      <c r="DCV10" s="210"/>
      <c r="DCW10" s="210"/>
      <c r="DCX10" s="210"/>
      <c r="DCY10" s="210"/>
      <c r="DCZ10" s="210"/>
      <c r="DDA10" s="210"/>
      <c r="DDB10" s="210"/>
      <c r="DDC10" s="210"/>
      <c r="DDD10" s="210"/>
      <c r="DDE10" s="210"/>
      <c r="DDF10" s="210"/>
      <c r="DDG10" s="210"/>
      <c r="DDH10" s="210"/>
      <c r="DDI10" s="210"/>
      <c r="DDJ10" s="210"/>
      <c r="DDK10" s="210"/>
      <c r="DDL10" s="210"/>
      <c r="DDM10" s="210"/>
      <c r="DDN10" s="210"/>
      <c r="DDO10" s="210"/>
      <c r="DDP10" s="210"/>
      <c r="DDQ10" s="210"/>
      <c r="DDR10" s="210"/>
      <c r="DDS10" s="210"/>
      <c r="DDT10" s="210"/>
      <c r="DDU10" s="210"/>
      <c r="DDV10" s="210"/>
      <c r="DDW10" s="210"/>
      <c r="DDX10" s="210"/>
      <c r="DDY10" s="210"/>
      <c r="DDZ10" s="210"/>
      <c r="DEA10" s="210"/>
      <c r="DEB10" s="210"/>
      <c r="DEC10" s="210"/>
      <c r="DED10" s="210"/>
      <c r="DEE10" s="210"/>
      <c r="DEF10" s="210"/>
      <c r="DEG10" s="210"/>
      <c r="DEH10" s="210"/>
      <c r="DEI10" s="210"/>
      <c r="DEJ10" s="210"/>
      <c r="DEK10" s="210"/>
      <c r="DEL10" s="210"/>
      <c r="DEM10" s="210"/>
      <c r="DEN10" s="210"/>
      <c r="DEO10" s="210"/>
      <c r="DEP10" s="210"/>
      <c r="DEQ10" s="210"/>
      <c r="DER10" s="210"/>
      <c r="DES10" s="210"/>
      <c r="DET10" s="210"/>
      <c r="DEU10" s="210"/>
      <c r="DEV10" s="210"/>
      <c r="DEW10" s="210"/>
      <c r="DEX10" s="210"/>
      <c r="DEY10" s="210"/>
      <c r="DEZ10" s="210"/>
      <c r="DFA10" s="210"/>
      <c r="DFB10" s="210"/>
      <c r="DFC10" s="210"/>
      <c r="DFD10" s="210"/>
      <c r="DFE10" s="210"/>
      <c r="DFF10" s="210"/>
      <c r="DFG10" s="210"/>
      <c r="DFH10" s="210"/>
      <c r="DFI10" s="210"/>
      <c r="DFJ10" s="210"/>
      <c r="DFK10" s="210"/>
      <c r="DFL10" s="210"/>
      <c r="DFM10" s="210"/>
      <c r="DFN10" s="210"/>
      <c r="DFO10" s="210"/>
      <c r="DFP10" s="210"/>
      <c r="DFQ10" s="210"/>
      <c r="DFR10" s="210"/>
      <c r="DFS10" s="210"/>
      <c r="DFT10" s="210"/>
      <c r="DFU10" s="210"/>
      <c r="DFV10" s="210"/>
      <c r="DFW10" s="210"/>
      <c r="DFX10" s="210"/>
      <c r="DFY10" s="210"/>
      <c r="DFZ10" s="210"/>
      <c r="DGA10" s="210"/>
      <c r="DGB10" s="210"/>
      <c r="DGC10" s="210"/>
      <c r="DGD10" s="210"/>
      <c r="DGE10" s="210"/>
      <c r="DGF10" s="210"/>
      <c r="DGG10" s="210"/>
      <c r="DGH10" s="210"/>
      <c r="DGI10" s="210"/>
      <c r="DGJ10" s="210"/>
      <c r="DGK10" s="210"/>
      <c r="DGL10" s="210"/>
      <c r="DGM10" s="210"/>
      <c r="DGN10" s="210"/>
      <c r="DGO10" s="210"/>
      <c r="DGP10" s="210"/>
      <c r="DGQ10" s="210"/>
      <c r="DGR10" s="210"/>
      <c r="DGS10" s="210"/>
      <c r="DGT10" s="210"/>
      <c r="DGU10" s="210"/>
      <c r="DGV10" s="210"/>
      <c r="DGW10" s="210"/>
      <c r="DGX10" s="210"/>
      <c r="DGY10" s="210"/>
      <c r="DGZ10" s="210"/>
      <c r="DHA10" s="210"/>
      <c r="DHB10" s="210"/>
      <c r="DHC10" s="210"/>
      <c r="DHD10" s="210"/>
      <c r="DHE10" s="210"/>
      <c r="DHF10" s="210"/>
      <c r="DHG10" s="210"/>
      <c r="DHH10" s="210"/>
      <c r="DHI10" s="210"/>
      <c r="DHJ10" s="210"/>
      <c r="DHK10" s="210"/>
      <c r="DHL10" s="210"/>
      <c r="DHM10" s="210"/>
      <c r="DHN10" s="210"/>
      <c r="DHO10" s="210"/>
      <c r="DHP10" s="210"/>
      <c r="DHQ10" s="210"/>
      <c r="DHR10" s="210"/>
      <c r="DHS10" s="210"/>
      <c r="DHT10" s="210"/>
      <c r="DHU10" s="210"/>
      <c r="DHV10" s="210"/>
      <c r="DHW10" s="210"/>
      <c r="DHX10" s="210"/>
      <c r="DHY10" s="210"/>
      <c r="DHZ10" s="210"/>
      <c r="DIA10" s="210"/>
      <c r="DIB10" s="210"/>
      <c r="DIC10" s="210"/>
      <c r="DID10" s="210"/>
      <c r="DIE10" s="210"/>
      <c r="DIF10" s="210"/>
      <c r="DIG10" s="210"/>
      <c r="DIH10" s="210"/>
      <c r="DII10" s="210"/>
      <c r="DIJ10" s="210"/>
      <c r="DIK10" s="210"/>
      <c r="DIL10" s="210"/>
      <c r="DIM10" s="210"/>
      <c r="DIN10" s="210"/>
      <c r="DIO10" s="210"/>
      <c r="DIP10" s="210"/>
      <c r="DIQ10" s="210"/>
      <c r="DIR10" s="210"/>
      <c r="DIS10" s="210"/>
      <c r="DIT10" s="210"/>
      <c r="DIU10" s="210"/>
      <c r="DIV10" s="210"/>
      <c r="DIW10" s="210"/>
      <c r="DIX10" s="210"/>
      <c r="DIY10" s="210"/>
      <c r="DIZ10" s="210"/>
      <c r="DJA10" s="210"/>
      <c r="DJB10" s="210"/>
      <c r="DJC10" s="210"/>
      <c r="DJD10" s="210"/>
      <c r="DJE10" s="210"/>
      <c r="DJF10" s="210"/>
      <c r="DJG10" s="210"/>
      <c r="DJH10" s="210"/>
      <c r="DJI10" s="210"/>
      <c r="DJJ10" s="210"/>
      <c r="DJK10" s="210"/>
      <c r="DJL10" s="210"/>
      <c r="DJM10" s="210"/>
      <c r="DJN10" s="210"/>
      <c r="DJO10" s="210"/>
      <c r="DJP10" s="210"/>
      <c r="DJQ10" s="210"/>
      <c r="DJR10" s="210"/>
      <c r="DJS10" s="210"/>
      <c r="DJT10" s="210"/>
      <c r="DJU10" s="210"/>
      <c r="DJV10" s="210"/>
      <c r="DJW10" s="210"/>
      <c r="DJX10" s="210"/>
      <c r="DJY10" s="210"/>
      <c r="DJZ10" s="210"/>
      <c r="DKA10" s="210"/>
      <c r="DKB10" s="210"/>
      <c r="DKC10" s="210"/>
      <c r="DKD10" s="210"/>
      <c r="DKE10" s="210"/>
      <c r="DKF10" s="210"/>
      <c r="DKG10" s="210"/>
      <c r="DKH10" s="210"/>
      <c r="DKI10" s="210"/>
      <c r="DKJ10" s="210"/>
      <c r="DKK10" s="210"/>
      <c r="DKL10" s="210"/>
      <c r="DKM10" s="210"/>
      <c r="DKN10" s="210"/>
      <c r="DKO10" s="210"/>
      <c r="DKP10" s="210"/>
      <c r="DKQ10" s="210"/>
      <c r="DKR10" s="210"/>
      <c r="DKS10" s="210"/>
      <c r="DKT10" s="210"/>
      <c r="DKU10" s="210"/>
      <c r="DKV10" s="210"/>
      <c r="DKW10" s="210"/>
      <c r="DKX10" s="210"/>
      <c r="DKY10" s="210"/>
      <c r="DKZ10" s="210"/>
      <c r="DLA10" s="210"/>
      <c r="DLB10" s="210"/>
      <c r="DLC10" s="210"/>
      <c r="DLD10" s="210"/>
      <c r="DLE10" s="210"/>
      <c r="DLF10" s="210"/>
      <c r="DLG10" s="210"/>
      <c r="DLH10" s="210"/>
      <c r="DLI10" s="210"/>
      <c r="DLJ10" s="210"/>
      <c r="DLK10" s="210"/>
      <c r="DLL10" s="210"/>
      <c r="DLM10" s="210"/>
      <c r="DLN10" s="210"/>
      <c r="DLO10" s="210"/>
      <c r="DLP10" s="210"/>
      <c r="DLQ10" s="210"/>
      <c r="DLR10" s="210"/>
      <c r="DLS10" s="210"/>
      <c r="DLT10" s="210"/>
      <c r="DLU10" s="210"/>
      <c r="DLV10" s="210"/>
      <c r="DLW10" s="210"/>
      <c r="DLX10" s="210"/>
      <c r="DLY10" s="210"/>
      <c r="DLZ10" s="210"/>
      <c r="DMA10" s="210"/>
      <c r="DMB10" s="210"/>
      <c r="DMC10" s="210"/>
      <c r="DMD10" s="210"/>
      <c r="DME10" s="210"/>
      <c r="DMF10" s="210"/>
      <c r="DMG10" s="210"/>
      <c r="DMH10" s="210"/>
      <c r="DMI10" s="210"/>
      <c r="DMJ10" s="210"/>
      <c r="DMK10" s="210"/>
      <c r="DML10" s="210"/>
      <c r="DMM10" s="210"/>
      <c r="DMN10" s="210"/>
      <c r="DMO10" s="210"/>
      <c r="DMP10" s="210"/>
      <c r="DMQ10" s="210"/>
      <c r="DMR10" s="210"/>
      <c r="DMS10" s="210"/>
      <c r="DMT10" s="210"/>
      <c r="DMU10" s="210"/>
      <c r="DMV10" s="210"/>
      <c r="DMW10" s="210"/>
      <c r="DMX10" s="210"/>
      <c r="DMY10" s="210"/>
      <c r="DMZ10" s="210"/>
      <c r="DNA10" s="210"/>
      <c r="DNB10" s="210"/>
      <c r="DNC10" s="210"/>
      <c r="DND10" s="210"/>
      <c r="DNE10" s="210"/>
      <c r="DNF10" s="210"/>
      <c r="DNG10" s="210"/>
      <c r="DNH10" s="210"/>
      <c r="DNI10" s="210"/>
      <c r="DNJ10" s="210"/>
      <c r="DNK10" s="210"/>
      <c r="DNL10" s="210"/>
      <c r="DNM10" s="210"/>
      <c r="DNN10" s="210"/>
      <c r="DNO10" s="210"/>
      <c r="DNP10" s="210"/>
      <c r="DNQ10" s="210"/>
      <c r="DNR10" s="210"/>
      <c r="DNS10" s="210"/>
      <c r="DNT10" s="210"/>
      <c r="DNU10" s="210"/>
      <c r="DNV10" s="210"/>
      <c r="DNW10" s="210"/>
      <c r="DNX10" s="210"/>
      <c r="DNY10" s="210"/>
      <c r="DNZ10" s="210"/>
      <c r="DOA10" s="210"/>
      <c r="DOB10" s="210"/>
      <c r="DOC10" s="210"/>
      <c r="DOD10" s="210"/>
      <c r="DOE10" s="210"/>
      <c r="DOF10" s="210"/>
      <c r="DOG10" s="210"/>
      <c r="DOH10" s="210"/>
      <c r="DOI10" s="210"/>
      <c r="DOJ10" s="210"/>
      <c r="DOK10" s="210"/>
      <c r="DOL10" s="210"/>
      <c r="DOM10" s="210"/>
      <c r="DON10" s="210"/>
      <c r="DOO10" s="210"/>
      <c r="DOP10" s="210"/>
      <c r="DOQ10" s="210"/>
      <c r="DOR10" s="210"/>
      <c r="DOS10" s="210"/>
      <c r="DOT10" s="210"/>
      <c r="DOU10" s="210"/>
      <c r="DOV10" s="210"/>
      <c r="DOW10" s="210"/>
      <c r="DOX10" s="210"/>
      <c r="DOY10" s="210"/>
      <c r="DOZ10" s="210"/>
      <c r="DPA10" s="210"/>
      <c r="DPB10" s="210"/>
      <c r="DPC10" s="210"/>
      <c r="DPD10" s="210"/>
      <c r="DPE10" s="210"/>
      <c r="DPF10" s="210"/>
      <c r="DPG10" s="210"/>
      <c r="DPH10" s="210"/>
      <c r="DPI10" s="210"/>
      <c r="DPJ10" s="210"/>
      <c r="DPK10" s="210"/>
      <c r="DPL10" s="210"/>
      <c r="DPM10" s="210"/>
      <c r="DPN10" s="210"/>
      <c r="DPO10" s="210"/>
      <c r="DPP10" s="210"/>
      <c r="DPQ10" s="210"/>
      <c r="DPR10" s="210"/>
      <c r="DPS10" s="210"/>
      <c r="DPT10" s="210"/>
      <c r="DPU10" s="210"/>
      <c r="DPV10" s="210"/>
      <c r="DPW10" s="210"/>
      <c r="DPX10" s="210"/>
      <c r="DPY10" s="210"/>
      <c r="DPZ10" s="210"/>
      <c r="DQA10" s="210"/>
      <c r="DQB10" s="210"/>
      <c r="DQC10" s="210"/>
      <c r="DQD10" s="210"/>
      <c r="DQE10" s="210"/>
      <c r="DQF10" s="210"/>
      <c r="DQG10" s="210"/>
      <c r="DQH10" s="210"/>
      <c r="DQI10" s="210"/>
      <c r="DQJ10" s="210"/>
      <c r="DQK10" s="210"/>
      <c r="DQL10" s="210"/>
      <c r="DQM10" s="210"/>
      <c r="DQN10" s="210"/>
      <c r="DQO10" s="210"/>
      <c r="DQP10" s="210"/>
      <c r="DQQ10" s="210"/>
      <c r="DQR10" s="210"/>
      <c r="DQS10" s="210"/>
      <c r="DQT10" s="210"/>
      <c r="DQU10" s="210"/>
      <c r="DQV10" s="210"/>
      <c r="DQW10" s="210"/>
      <c r="DQX10" s="210"/>
      <c r="DQY10" s="210"/>
      <c r="DQZ10" s="210"/>
      <c r="DRA10" s="210"/>
      <c r="DRB10" s="210"/>
      <c r="DRC10" s="210"/>
      <c r="DRD10" s="210"/>
      <c r="DRE10" s="210"/>
      <c r="DRF10" s="210"/>
      <c r="DRG10" s="210"/>
      <c r="DRH10" s="210"/>
      <c r="DRI10" s="210"/>
      <c r="DRJ10" s="210"/>
      <c r="DRK10" s="210"/>
      <c r="DRL10" s="210"/>
      <c r="DRM10" s="210"/>
      <c r="DRN10" s="210"/>
      <c r="DRO10" s="210"/>
      <c r="DRP10" s="210"/>
      <c r="DRQ10" s="210"/>
      <c r="DRR10" s="210"/>
      <c r="DRS10" s="210"/>
      <c r="DRT10" s="210"/>
      <c r="DRU10" s="210"/>
      <c r="DRV10" s="210"/>
      <c r="DRW10" s="210"/>
      <c r="DRX10" s="210"/>
      <c r="DRY10" s="210"/>
      <c r="DRZ10" s="210"/>
      <c r="DSA10" s="210"/>
      <c r="DSB10" s="210"/>
      <c r="DSC10" s="210"/>
      <c r="DSD10" s="210"/>
      <c r="DSE10" s="210"/>
      <c r="DSF10" s="210"/>
      <c r="DSG10" s="210"/>
      <c r="DSH10" s="210"/>
      <c r="DSI10" s="210"/>
      <c r="DSJ10" s="210"/>
      <c r="DSK10" s="210"/>
      <c r="DSL10" s="210"/>
      <c r="DSM10" s="210"/>
      <c r="DSN10" s="210"/>
      <c r="DSO10" s="210"/>
      <c r="DSP10" s="210"/>
      <c r="DSQ10" s="210"/>
      <c r="DSR10" s="210"/>
      <c r="DSS10" s="210"/>
      <c r="DST10" s="210"/>
      <c r="DSU10" s="210"/>
      <c r="DSV10" s="210"/>
      <c r="DSW10" s="210"/>
      <c r="DSX10" s="210"/>
      <c r="DSY10" s="210"/>
      <c r="DSZ10" s="210"/>
      <c r="DTA10" s="210"/>
      <c r="DTB10" s="210"/>
      <c r="DTC10" s="210"/>
      <c r="DTD10" s="210"/>
      <c r="DTE10" s="210"/>
      <c r="DTF10" s="210"/>
      <c r="DTG10" s="210"/>
      <c r="DTH10" s="210"/>
      <c r="DTI10" s="210"/>
      <c r="DTJ10" s="210"/>
      <c r="DTK10" s="210"/>
      <c r="DTL10" s="210"/>
      <c r="DTM10" s="210"/>
      <c r="DTN10" s="210"/>
      <c r="DTO10" s="210"/>
      <c r="DTP10" s="210"/>
      <c r="DTQ10" s="210"/>
      <c r="DTR10" s="210"/>
      <c r="DTS10" s="210"/>
      <c r="DTT10" s="210"/>
      <c r="DTU10" s="210"/>
      <c r="DTV10" s="210"/>
      <c r="DTW10" s="210"/>
      <c r="DTX10" s="210"/>
      <c r="DTY10" s="210"/>
      <c r="DTZ10" s="210"/>
      <c r="DUA10" s="210"/>
      <c r="DUB10" s="210"/>
      <c r="DUC10" s="210"/>
      <c r="DUD10" s="210"/>
      <c r="DUE10" s="210"/>
      <c r="DUF10" s="210"/>
      <c r="DUG10" s="210"/>
      <c r="DUH10" s="210"/>
      <c r="DUI10" s="210"/>
      <c r="DUJ10" s="210"/>
      <c r="DUK10" s="210"/>
      <c r="DUL10" s="210"/>
      <c r="DUM10" s="210"/>
      <c r="DUN10" s="210"/>
      <c r="DUO10" s="210"/>
      <c r="DUP10" s="210"/>
      <c r="DUQ10" s="210"/>
      <c r="DUR10" s="210"/>
      <c r="DUS10" s="210"/>
      <c r="DUT10" s="210"/>
      <c r="DUU10" s="210"/>
      <c r="DUV10" s="210"/>
      <c r="DUW10" s="210"/>
      <c r="DUX10" s="210"/>
      <c r="DUY10" s="210"/>
      <c r="DUZ10" s="210"/>
      <c r="DVA10" s="210"/>
      <c r="DVB10" s="210"/>
      <c r="DVC10" s="210"/>
      <c r="DVD10" s="210"/>
      <c r="DVE10" s="210"/>
      <c r="DVF10" s="210"/>
      <c r="DVG10" s="210"/>
      <c r="DVH10" s="210"/>
      <c r="DVI10" s="210"/>
      <c r="DVJ10" s="210"/>
      <c r="DVK10" s="210"/>
      <c r="DVL10" s="210"/>
      <c r="DVM10" s="210"/>
      <c r="DVN10" s="210"/>
      <c r="DVO10" s="210"/>
      <c r="DVP10" s="210"/>
      <c r="DVQ10" s="210"/>
      <c r="DVR10" s="210"/>
      <c r="DVS10" s="210"/>
      <c r="DVT10" s="210"/>
      <c r="DVU10" s="210"/>
      <c r="DVV10" s="210"/>
      <c r="DVW10" s="210"/>
      <c r="DVX10" s="210"/>
      <c r="DVY10" s="210"/>
      <c r="DVZ10" s="210"/>
      <c r="DWA10" s="210"/>
      <c r="DWB10" s="210"/>
      <c r="DWC10" s="210"/>
      <c r="DWD10" s="210"/>
      <c r="DWE10" s="210"/>
      <c r="DWF10" s="210"/>
      <c r="DWG10" s="210"/>
      <c r="DWH10" s="210"/>
      <c r="DWI10" s="210"/>
      <c r="DWJ10" s="210"/>
      <c r="DWK10" s="210"/>
      <c r="DWL10" s="210"/>
      <c r="DWM10" s="210"/>
      <c r="DWN10" s="210"/>
      <c r="DWO10" s="210"/>
      <c r="DWP10" s="210"/>
      <c r="DWQ10" s="210"/>
      <c r="DWR10" s="210"/>
      <c r="DWS10" s="210"/>
      <c r="DWT10" s="210"/>
      <c r="DWU10" s="210"/>
      <c r="DWV10" s="210"/>
      <c r="DWW10" s="210"/>
      <c r="DWX10" s="210"/>
      <c r="DWY10" s="210"/>
      <c r="DWZ10" s="210"/>
      <c r="DXA10" s="210"/>
      <c r="DXB10" s="210"/>
      <c r="DXC10" s="210"/>
      <c r="DXD10" s="210"/>
      <c r="DXE10" s="210"/>
      <c r="DXF10" s="210"/>
      <c r="DXG10" s="210"/>
      <c r="DXH10" s="210"/>
      <c r="DXI10" s="210"/>
      <c r="DXJ10" s="210"/>
      <c r="DXK10" s="210"/>
      <c r="DXL10" s="210"/>
      <c r="DXM10" s="210"/>
      <c r="DXN10" s="210"/>
      <c r="DXO10" s="210"/>
      <c r="DXP10" s="210"/>
      <c r="DXQ10" s="210"/>
      <c r="DXR10" s="210"/>
      <c r="DXS10" s="210"/>
      <c r="DXT10" s="210"/>
      <c r="DXU10" s="210"/>
      <c r="DXV10" s="210"/>
      <c r="DXW10" s="210"/>
      <c r="DXX10" s="210"/>
      <c r="DXY10" s="210"/>
      <c r="DXZ10" s="210"/>
      <c r="DYA10" s="210"/>
      <c r="DYB10" s="210"/>
      <c r="DYC10" s="210"/>
      <c r="DYD10" s="210"/>
      <c r="DYE10" s="210"/>
      <c r="DYF10" s="210"/>
      <c r="DYG10" s="210"/>
      <c r="DYH10" s="210"/>
      <c r="DYI10" s="210"/>
      <c r="DYJ10" s="210"/>
      <c r="DYK10" s="210"/>
      <c r="DYL10" s="210"/>
      <c r="DYM10" s="210"/>
      <c r="DYN10" s="210"/>
      <c r="DYO10" s="210"/>
      <c r="DYP10" s="210"/>
      <c r="DYQ10" s="210"/>
      <c r="DYR10" s="210"/>
      <c r="DYS10" s="210"/>
      <c r="DYT10" s="210"/>
      <c r="DYU10" s="210"/>
      <c r="DYV10" s="210"/>
      <c r="DYW10" s="210"/>
      <c r="DYX10" s="210"/>
      <c r="DYY10" s="210"/>
      <c r="DYZ10" s="210"/>
      <c r="DZA10" s="210"/>
      <c r="DZB10" s="210"/>
      <c r="DZC10" s="210"/>
      <c r="DZD10" s="210"/>
      <c r="DZE10" s="210"/>
      <c r="DZF10" s="210"/>
      <c r="DZG10" s="210"/>
      <c r="DZH10" s="210"/>
      <c r="DZI10" s="210"/>
      <c r="DZJ10" s="210"/>
      <c r="DZK10" s="210"/>
      <c r="DZL10" s="210"/>
      <c r="DZM10" s="210"/>
      <c r="DZN10" s="210"/>
      <c r="DZO10" s="210"/>
      <c r="DZP10" s="210"/>
      <c r="DZQ10" s="210"/>
      <c r="DZR10" s="210"/>
      <c r="DZS10" s="210"/>
      <c r="DZT10" s="210"/>
      <c r="DZU10" s="210"/>
      <c r="DZV10" s="210"/>
      <c r="DZW10" s="210"/>
      <c r="DZX10" s="210"/>
      <c r="DZY10" s="210"/>
      <c r="DZZ10" s="210"/>
      <c r="EAA10" s="210"/>
      <c r="EAB10" s="210"/>
      <c r="EAC10" s="210"/>
      <c r="EAD10" s="210"/>
      <c r="EAE10" s="210"/>
      <c r="EAF10" s="210"/>
      <c r="EAG10" s="210"/>
      <c r="EAH10" s="210"/>
      <c r="EAI10" s="210"/>
      <c r="EAJ10" s="210"/>
      <c r="EAK10" s="210"/>
      <c r="EAL10" s="210"/>
      <c r="EAM10" s="210"/>
      <c r="EAN10" s="210"/>
      <c r="EAO10" s="210"/>
      <c r="EAP10" s="210"/>
      <c r="EAQ10" s="210"/>
      <c r="EAR10" s="210"/>
      <c r="EAS10" s="210"/>
      <c r="EAT10" s="210"/>
      <c r="EAU10" s="210"/>
      <c r="EAV10" s="210"/>
      <c r="EAW10" s="210"/>
      <c r="EAX10" s="210"/>
      <c r="EAY10" s="210"/>
      <c r="EAZ10" s="210"/>
      <c r="EBA10" s="210"/>
      <c r="EBB10" s="210"/>
      <c r="EBC10" s="210"/>
      <c r="EBD10" s="210"/>
      <c r="EBE10" s="210"/>
      <c r="EBF10" s="210"/>
      <c r="EBG10" s="210"/>
      <c r="EBH10" s="210"/>
      <c r="EBI10" s="210"/>
      <c r="EBJ10" s="210"/>
      <c r="EBK10" s="210"/>
      <c r="EBL10" s="210"/>
      <c r="EBM10" s="210"/>
      <c r="EBN10" s="210"/>
      <c r="EBO10" s="210"/>
      <c r="EBP10" s="210"/>
      <c r="EBQ10" s="210"/>
      <c r="EBR10" s="210"/>
      <c r="EBS10" s="210"/>
      <c r="EBT10" s="210"/>
      <c r="EBU10" s="210"/>
      <c r="EBV10" s="210"/>
      <c r="EBW10" s="210"/>
      <c r="EBX10" s="210"/>
      <c r="EBY10" s="210"/>
      <c r="EBZ10" s="210"/>
      <c r="ECA10" s="210"/>
      <c r="ECB10" s="210"/>
      <c r="ECC10" s="210"/>
      <c r="ECD10" s="210"/>
      <c r="ECE10" s="210"/>
      <c r="ECF10" s="210"/>
      <c r="ECG10" s="210"/>
      <c r="ECH10" s="210"/>
      <c r="ECI10" s="210"/>
      <c r="ECJ10" s="210"/>
      <c r="ECK10" s="210"/>
      <c r="ECL10" s="210"/>
      <c r="ECM10" s="210"/>
      <c r="ECN10" s="210"/>
      <c r="ECO10" s="210"/>
      <c r="ECP10" s="210"/>
      <c r="ECQ10" s="210"/>
      <c r="ECR10" s="210"/>
      <c r="ECS10" s="210"/>
      <c r="ECT10" s="210"/>
      <c r="ECU10" s="210"/>
      <c r="ECV10" s="210"/>
      <c r="ECW10" s="210"/>
      <c r="ECX10" s="210"/>
      <c r="ECY10" s="210"/>
      <c r="ECZ10" s="210"/>
      <c r="EDA10" s="210"/>
      <c r="EDB10" s="210"/>
      <c r="EDC10" s="210"/>
      <c r="EDD10" s="210"/>
      <c r="EDE10" s="210"/>
      <c r="EDF10" s="210"/>
      <c r="EDG10" s="210"/>
      <c r="EDH10" s="210"/>
      <c r="EDI10" s="210"/>
      <c r="EDJ10" s="210"/>
      <c r="EDK10" s="210"/>
      <c r="EDL10" s="210"/>
      <c r="EDM10" s="210"/>
      <c r="EDN10" s="210"/>
      <c r="EDO10" s="210"/>
      <c r="EDP10" s="210"/>
      <c r="EDQ10" s="210"/>
      <c r="EDR10" s="210"/>
      <c r="EDS10" s="210"/>
      <c r="EDT10" s="210"/>
      <c r="EDU10" s="210"/>
      <c r="EDV10" s="210"/>
      <c r="EDW10" s="210"/>
      <c r="EDX10" s="210"/>
      <c r="EDY10" s="210"/>
      <c r="EDZ10" s="210"/>
      <c r="EEA10" s="210"/>
      <c r="EEB10" s="210"/>
      <c r="EEC10" s="210"/>
      <c r="EED10" s="210"/>
      <c r="EEE10" s="210"/>
      <c r="EEF10" s="210"/>
      <c r="EEG10" s="210"/>
      <c r="EEH10" s="210"/>
      <c r="EEI10" s="210"/>
      <c r="EEJ10" s="210"/>
      <c r="EEK10" s="210"/>
      <c r="EEL10" s="210"/>
      <c r="EEM10" s="210"/>
      <c r="EEN10" s="210"/>
      <c r="EEO10" s="210"/>
      <c r="EEP10" s="210"/>
      <c r="EEQ10" s="210"/>
      <c r="EER10" s="210"/>
      <c r="EES10" s="210"/>
      <c r="EET10" s="210"/>
      <c r="EEU10" s="210"/>
      <c r="EEV10" s="210"/>
      <c r="EEW10" s="210"/>
      <c r="EEX10" s="210"/>
      <c r="EEY10" s="210"/>
      <c r="EEZ10" s="210"/>
      <c r="EFA10" s="210"/>
      <c r="EFB10" s="210"/>
      <c r="EFC10" s="210"/>
      <c r="EFD10" s="210"/>
      <c r="EFE10" s="210"/>
      <c r="EFF10" s="210"/>
      <c r="EFG10" s="210"/>
      <c r="EFH10" s="210"/>
      <c r="EFI10" s="210"/>
      <c r="EFJ10" s="210"/>
      <c r="EFK10" s="210"/>
      <c r="EFL10" s="210"/>
      <c r="EFM10" s="210"/>
      <c r="EFN10" s="210"/>
      <c r="EFO10" s="210"/>
      <c r="EFP10" s="210"/>
      <c r="EFQ10" s="210"/>
      <c r="EFR10" s="210"/>
      <c r="EFS10" s="210"/>
      <c r="EFT10" s="210"/>
      <c r="EFU10" s="210"/>
      <c r="EFV10" s="210"/>
      <c r="EFW10" s="210"/>
      <c r="EFX10" s="210"/>
      <c r="EFY10" s="210"/>
      <c r="EFZ10" s="210"/>
      <c r="EGA10" s="210"/>
      <c r="EGB10" s="210"/>
      <c r="EGC10" s="210"/>
      <c r="EGD10" s="210"/>
      <c r="EGE10" s="210"/>
      <c r="EGF10" s="210"/>
      <c r="EGG10" s="210"/>
      <c r="EGH10" s="210"/>
      <c r="EGI10" s="210"/>
      <c r="EGJ10" s="210"/>
      <c r="EGK10" s="210"/>
      <c r="EGL10" s="210"/>
      <c r="EGM10" s="210"/>
      <c r="EGN10" s="210"/>
      <c r="EGO10" s="210"/>
      <c r="EGP10" s="210"/>
      <c r="EGQ10" s="210"/>
      <c r="EGR10" s="210"/>
      <c r="EGS10" s="210"/>
      <c r="EGT10" s="210"/>
      <c r="EGU10" s="210"/>
      <c r="EGV10" s="210"/>
      <c r="EGW10" s="210"/>
      <c r="EGX10" s="210"/>
      <c r="EGY10" s="210"/>
      <c r="EGZ10" s="210"/>
      <c r="EHA10" s="210"/>
      <c r="EHB10" s="210"/>
      <c r="EHC10" s="210"/>
      <c r="EHD10" s="210"/>
      <c r="EHE10" s="210"/>
      <c r="EHF10" s="210"/>
      <c r="EHG10" s="210"/>
      <c r="EHH10" s="210"/>
      <c r="EHI10" s="210"/>
      <c r="EHJ10" s="210"/>
      <c r="EHK10" s="210"/>
      <c r="EHL10" s="210"/>
      <c r="EHM10" s="210"/>
      <c r="EHN10" s="210"/>
      <c r="EHO10" s="210"/>
      <c r="EHP10" s="210"/>
      <c r="EHQ10" s="210"/>
      <c r="EHR10" s="210"/>
      <c r="EHS10" s="210"/>
      <c r="EHT10" s="210"/>
      <c r="EHU10" s="210"/>
      <c r="EHV10" s="210"/>
      <c r="EHW10" s="210"/>
      <c r="EHX10" s="210"/>
      <c r="EHY10" s="210"/>
      <c r="EHZ10" s="210"/>
      <c r="EIA10" s="210"/>
      <c r="EIB10" s="210"/>
      <c r="EIC10" s="210"/>
      <c r="EID10" s="210"/>
      <c r="EIE10" s="210"/>
      <c r="EIF10" s="210"/>
      <c r="EIG10" s="210"/>
      <c r="EIH10" s="210"/>
      <c r="EII10" s="210"/>
      <c r="EIJ10" s="210"/>
      <c r="EIK10" s="210"/>
      <c r="EIL10" s="210"/>
      <c r="EIM10" s="210"/>
      <c r="EIN10" s="210"/>
      <c r="EIO10" s="210"/>
      <c r="EIP10" s="210"/>
      <c r="EIQ10" s="210"/>
      <c r="EIR10" s="210"/>
      <c r="EIS10" s="210"/>
      <c r="EIT10" s="210"/>
      <c r="EIU10" s="210"/>
      <c r="EIV10" s="210"/>
      <c r="EIW10" s="210"/>
      <c r="EIX10" s="210"/>
      <c r="EIY10" s="210"/>
      <c r="EIZ10" s="210"/>
      <c r="EJA10" s="210"/>
      <c r="EJB10" s="210"/>
      <c r="EJC10" s="210"/>
      <c r="EJD10" s="210"/>
      <c r="EJE10" s="210"/>
      <c r="EJF10" s="210"/>
      <c r="EJG10" s="210"/>
      <c r="EJH10" s="210"/>
      <c r="EJI10" s="210"/>
      <c r="EJJ10" s="210"/>
      <c r="EJK10" s="210"/>
      <c r="EJL10" s="210"/>
      <c r="EJM10" s="210"/>
      <c r="EJN10" s="210"/>
      <c r="EJO10" s="210"/>
      <c r="EJP10" s="210"/>
      <c r="EJQ10" s="210"/>
      <c r="EJR10" s="210"/>
      <c r="EJS10" s="210"/>
      <c r="EJT10" s="210"/>
      <c r="EJU10" s="210"/>
      <c r="EJV10" s="210"/>
      <c r="EJW10" s="210"/>
      <c r="EJX10" s="210"/>
      <c r="EJY10" s="210"/>
      <c r="EJZ10" s="210"/>
      <c r="EKA10" s="210"/>
      <c r="EKB10" s="210"/>
      <c r="EKC10" s="210"/>
      <c r="EKD10" s="210"/>
      <c r="EKE10" s="210"/>
      <c r="EKF10" s="210"/>
      <c r="EKG10" s="210"/>
      <c r="EKH10" s="210"/>
      <c r="EKI10" s="210"/>
      <c r="EKJ10" s="210"/>
      <c r="EKK10" s="210"/>
      <c r="EKL10" s="210"/>
      <c r="EKM10" s="210"/>
      <c r="EKN10" s="210"/>
      <c r="EKO10" s="210"/>
      <c r="EKP10" s="210"/>
      <c r="EKQ10" s="210"/>
      <c r="EKR10" s="210"/>
      <c r="EKS10" s="210"/>
      <c r="EKT10" s="210"/>
      <c r="EKU10" s="210"/>
      <c r="EKV10" s="210"/>
      <c r="EKW10" s="210"/>
      <c r="EKX10" s="210"/>
      <c r="EKY10" s="210"/>
      <c r="EKZ10" s="210"/>
      <c r="ELA10" s="210"/>
      <c r="ELB10" s="210"/>
      <c r="ELC10" s="210"/>
      <c r="ELD10" s="210"/>
      <c r="ELE10" s="210"/>
      <c r="ELF10" s="210"/>
      <c r="ELG10" s="210"/>
      <c r="ELH10" s="210"/>
      <c r="ELI10" s="210"/>
      <c r="ELJ10" s="210"/>
      <c r="ELK10" s="210"/>
      <c r="ELL10" s="210"/>
      <c r="ELM10" s="210"/>
      <c r="ELN10" s="210"/>
      <c r="ELO10" s="210"/>
      <c r="ELP10" s="210"/>
      <c r="ELQ10" s="210"/>
      <c r="ELR10" s="210"/>
      <c r="ELS10" s="210"/>
      <c r="ELT10" s="210"/>
      <c r="ELU10" s="210"/>
      <c r="ELV10" s="210"/>
      <c r="ELW10" s="210"/>
      <c r="ELX10" s="210"/>
      <c r="ELY10" s="210"/>
      <c r="ELZ10" s="210"/>
      <c r="EMA10" s="210"/>
      <c r="EMB10" s="210"/>
      <c r="EMC10" s="210"/>
      <c r="EMD10" s="210"/>
      <c r="EME10" s="210"/>
      <c r="EMF10" s="210"/>
      <c r="EMG10" s="210"/>
      <c r="EMH10" s="210"/>
      <c r="EMI10" s="210"/>
      <c r="EMJ10" s="210"/>
      <c r="EMK10" s="210"/>
      <c r="EML10" s="210"/>
      <c r="EMM10" s="210"/>
      <c r="EMN10" s="210"/>
      <c r="EMO10" s="210"/>
      <c r="EMP10" s="210"/>
      <c r="EMQ10" s="210"/>
      <c r="EMR10" s="210"/>
      <c r="EMS10" s="210"/>
      <c r="EMT10" s="210"/>
      <c r="EMU10" s="210"/>
      <c r="EMV10" s="210"/>
      <c r="EMW10" s="210"/>
      <c r="EMX10" s="210"/>
      <c r="EMY10" s="210"/>
      <c r="EMZ10" s="210"/>
      <c r="ENA10" s="210"/>
      <c r="ENB10" s="210"/>
      <c r="ENC10" s="210"/>
      <c r="END10" s="210"/>
      <c r="ENE10" s="210"/>
      <c r="ENF10" s="210"/>
      <c r="ENG10" s="210"/>
      <c r="ENH10" s="210"/>
      <c r="ENI10" s="210"/>
      <c r="ENJ10" s="210"/>
      <c r="ENK10" s="210"/>
      <c r="ENL10" s="210"/>
      <c r="ENM10" s="210"/>
      <c r="ENN10" s="210"/>
      <c r="ENO10" s="210"/>
      <c r="ENP10" s="210"/>
      <c r="ENQ10" s="210"/>
      <c r="ENR10" s="210"/>
      <c r="ENS10" s="210"/>
      <c r="ENT10" s="210"/>
      <c r="ENU10" s="210"/>
      <c r="ENV10" s="210"/>
      <c r="ENW10" s="210"/>
      <c r="ENX10" s="210"/>
      <c r="ENY10" s="210"/>
      <c r="ENZ10" s="210"/>
      <c r="EOA10" s="210"/>
      <c r="EOB10" s="210"/>
      <c r="EOC10" s="210"/>
      <c r="EOD10" s="210"/>
      <c r="EOE10" s="210"/>
      <c r="EOF10" s="210"/>
      <c r="EOG10" s="210"/>
      <c r="EOH10" s="210"/>
      <c r="EOI10" s="210"/>
      <c r="EOJ10" s="210"/>
      <c r="EOK10" s="210"/>
      <c r="EOL10" s="210"/>
      <c r="EOM10" s="210"/>
      <c r="EON10" s="210"/>
      <c r="EOO10" s="210"/>
      <c r="EOP10" s="210"/>
      <c r="EOQ10" s="210"/>
      <c r="EOR10" s="210"/>
      <c r="EOS10" s="210"/>
      <c r="EOT10" s="210"/>
      <c r="EOU10" s="210"/>
      <c r="EOV10" s="210"/>
      <c r="EOW10" s="210"/>
      <c r="EOX10" s="210"/>
      <c r="EOY10" s="210"/>
      <c r="EOZ10" s="210"/>
      <c r="EPA10" s="210"/>
      <c r="EPB10" s="210"/>
      <c r="EPC10" s="210"/>
      <c r="EPD10" s="210"/>
      <c r="EPE10" s="210"/>
      <c r="EPF10" s="210"/>
      <c r="EPG10" s="210"/>
      <c r="EPH10" s="210"/>
      <c r="EPI10" s="210"/>
      <c r="EPJ10" s="210"/>
      <c r="EPK10" s="210"/>
      <c r="EPL10" s="210"/>
      <c r="EPM10" s="210"/>
      <c r="EPN10" s="210"/>
      <c r="EPO10" s="210"/>
      <c r="EPP10" s="210"/>
      <c r="EPQ10" s="210"/>
      <c r="EPR10" s="210"/>
      <c r="EPS10" s="210"/>
      <c r="EPT10" s="210"/>
      <c r="EPU10" s="210"/>
      <c r="EPV10" s="210"/>
      <c r="EPW10" s="210"/>
      <c r="EPX10" s="210"/>
      <c r="EPY10" s="210"/>
      <c r="EPZ10" s="210"/>
      <c r="EQA10" s="210"/>
      <c r="EQB10" s="210"/>
      <c r="EQC10" s="210"/>
      <c r="EQD10" s="210"/>
      <c r="EQE10" s="210"/>
      <c r="EQF10" s="210"/>
      <c r="EQG10" s="210"/>
      <c r="EQH10" s="210"/>
      <c r="EQI10" s="210"/>
      <c r="EQJ10" s="210"/>
      <c r="EQK10" s="210"/>
      <c r="EQL10" s="210"/>
      <c r="EQM10" s="210"/>
      <c r="EQN10" s="210"/>
      <c r="EQO10" s="210"/>
      <c r="EQP10" s="210"/>
      <c r="EQQ10" s="210"/>
      <c r="EQR10" s="210"/>
      <c r="EQS10" s="210"/>
      <c r="EQT10" s="210"/>
      <c r="EQU10" s="210"/>
      <c r="EQV10" s="210"/>
      <c r="EQW10" s="210"/>
      <c r="EQX10" s="210"/>
      <c r="EQY10" s="210"/>
      <c r="EQZ10" s="210"/>
      <c r="ERA10" s="210"/>
      <c r="ERB10" s="210"/>
      <c r="ERC10" s="210"/>
      <c r="ERD10" s="210"/>
      <c r="ERE10" s="210"/>
      <c r="ERF10" s="210"/>
      <c r="ERG10" s="210"/>
      <c r="ERH10" s="210"/>
      <c r="ERI10" s="210"/>
      <c r="ERJ10" s="210"/>
      <c r="ERK10" s="210"/>
      <c r="ERL10" s="210"/>
      <c r="ERM10" s="210"/>
      <c r="ERN10" s="210"/>
      <c r="ERO10" s="210"/>
      <c r="ERP10" s="210"/>
      <c r="ERQ10" s="210"/>
      <c r="ERR10" s="210"/>
      <c r="ERS10" s="210"/>
      <c r="ERT10" s="210"/>
      <c r="ERU10" s="210"/>
      <c r="ERV10" s="210"/>
      <c r="ERW10" s="210"/>
      <c r="ERX10" s="210"/>
      <c r="ERY10" s="210"/>
      <c r="ERZ10" s="210"/>
      <c r="ESA10" s="210"/>
      <c r="ESB10" s="210"/>
      <c r="ESC10" s="210"/>
      <c r="ESD10" s="210"/>
      <c r="ESE10" s="210"/>
      <c r="ESF10" s="210"/>
      <c r="ESG10" s="210"/>
      <c r="ESH10" s="210"/>
      <c r="ESI10" s="210"/>
      <c r="ESJ10" s="210"/>
      <c r="ESK10" s="210"/>
      <c r="ESL10" s="210"/>
      <c r="ESM10" s="210"/>
      <c r="ESN10" s="210"/>
      <c r="ESO10" s="210"/>
      <c r="ESP10" s="210"/>
      <c r="ESQ10" s="210"/>
      <c r="ESR10" s="210"/>
      <c r="ESS10" s="210"/>
      <c r="EST10" s="210"/>
      <c r="ESU10" s="210"/>
      <c r="ESV10" s="210"/>
      <c r="ESW10" s="210"/>
      <c r="ESX10" s="210"/>
      <c r="ESY10" s="210"/>
      <c r="ESZ10" s="210"/>
      <c r="ETA10" s="210"/>
      <c r="ETB10" s="210"/>
      <c r="ETC10" s="210"/>
      <c r="ETD10" s="210"/>
      <c r="ETE10" s="210"/>
      <c r="ETF10" s="210"/>
      <c r="ETG10" s="210"/>
      <c r="ETH10" s="210"/>
      <c r="ETI10" s="210"/>
      <c r="ETJ10" s="210"/>
      <c r="ETK10" s="210"/>
      <c r="ETL10" s="210"/>
      <c r="ETM10" s="210"/>
      <c r="ETN10" s="210"/>
      <c r="ETO10" s="210"/>
      <c r="ETP10" s="210"/>
      <c r="ETQ10" s="210"/>
      <c r="ETR10" s="210"/>
      <c r="ETS10" s="210"/>
      <c r="ETT10" s="210"/>
      <c r="ETU10" s="210"/>
      <c r="ETV10" s="210"/>
      <c r="ETW10" s="210"/>
      <c r="ETX10" s="210"/>
      <c r="ETY10" s="210"/>
      <c r="ETZ10" s="210"/>
      <c r="EUA10" s="210"/>
      <c r="EUB10" s="210"/>
      <c r="EUC10" s="210"/>
      <c r="EUD10" s="210"/>
      <c r="EUE10" s="210"/>
      <c r="EUF10" s="210"/>
      <c r="EUG10" s="210"/>
      <c r="EUH10" s="210"/>
      <c r="EUI10" s="210"/>
      <c r="EUJ10" s="210"/>
      <c r="EUK10" s="210"/>
      <c r="EUL10" s="210"/>
      <c r="EUM10" s="210"/>
      <c r="EUN10" s="210"/>
      <c r="EUO10" s="210"/>
      <c r="EUP10" s="210"/>
      <c r="EUQ10" s="210"/>
      <c r="EUR10" s="210"/>
      <c r="EUS10" s="210"/>
      <c r="EUT10" s="210"/>
      <c r="EUU10" s="210"/>
      <c r="EUV10" s="210"/>
      <c r="EUW10" s="210"/>
      <c r="EUX10" s="210"/>
      <c r="EUY10" s="210"/>
      <c r="EUZ10" s="210"/>
      <c r="EVA10" s="210"/>
      <c r="EVB10" s="210"/>
      <c r="EVC10" s="210"/>
      <c r="EVD10" s="210"/>
      <c r="EVE10" s="210"/>
      <c r="EVF10" s="210"/>
      <c r="EVG10" s="210"/>
      <c r="EVH10" s="210"/>
      <c r="EVI10" s="210"/>
      <c r="EVJ10" s="210"/>
      <c r="EVK10" s="210"/>
      <c r="EVL10" s="210"/>
      <c r="EVM10" s="210"/>
      <c r="EVN10" s="210"/>
      <c r="EVO10" s="210"/>
      <c r="EVP10" s="210"/>
      <c r="EVQ10" s="210"/>
      <c r="EVR10" s="210"/>
      <c r="EVS10" s="210"/>
      <c r="EVT10" s="210"/>
      <c r="EVU10" s="210"/>
      <c r="EVV10" s="210"/>
      <c r="EVW10" s="210"/>
      <c r="EVX10" s="210"/>
      <c r="EVY10" s="210"/>
      <c r="EVZ10" s="210"/>
      <c r="EWA10" s="210"/>
      <c r="EWB10" s="210"/>
      <c r="EWC10" s="210"/>
      <c r="EWD10" s="210"/>
      <c r="EWE10" s="210"/>
      <c r="EWF10" s="210"/>
      <c r="EWG10" s="210"/>
      <c r="EWH10" s="210"/>
      <c r="EWI10" s="210"/>
      <c r="EWJ10" s="210"/>
      <c r="EWK10" s="210"/>
      <c r="EWL10" s="210"/>
      <c r="EWM10" s="210"/>
      <c r="EWN10" s="210"/>
      <c r="EWO10" s="210"/>
      <c r="EWP10" s="210"/>
      <c r="EWQ10" s="210"/>
      <c r="EWR10" s="210"/>
      <c r="EWS10" s="210"/>
      <c r="EWT10" s="210"/>
      <c r="EWU10" s="210"/>
      <c r="EWV10" s="210"/>
      <c r="EWW10" s="210"/>
      <c r="EWX10" s="210"/>
      <c r="EWY10" s="210"/>
      <c r="EWZ10" s="210"/>
      <c r="EXA10" s="210"/>
      <c r="EXB10" s="210"/>
      <c r="EXC10" s="210"/>
      <c r="EXD10" s="210"/>
      <c r="EXE10" s="210"/>
      <c r="EXF10" s="210"/>
      <c r="EXG10" s="210"/>
      <c r="EXH10" s="210"/>
      <c r="EXI10" s="210"/>
      <c r="EXJ10" s="210"/>
      <c r="EXK10" s="210"/>
      <c r="EXL10" s="210"/>
      <c r="EXM10" s="210"/>
      <c r="EXN10" s="210"/>
      <c r="EXO10" s="210"/>
      <c r="EXP10" s="210"/>
      <c r="EXQ10" s="210"/>
      <c r="EXR10" s="210"/>
      <c r="EXS10" s="210"/>
      <c r="EXT10" s="210"/>
      <c r="EXU10" s="210"/>
      <c r="EXV10" s="210"/>
      <c r="EXW10" s="210"/>
      <c r="EXX10" s="210"/>
      <c r="EXY10" s="210"/>
      <c r="EXZ10" s="210"/>
      <c r="EYA10" s="210"/>
      <c r="EYB10" s="210"/>
      <c r="EYC10" s="210"/>
      <c r="EYD10" s="210"/>
      <c r="EYE10" s="210"/>
      <c r="EYF10" s="210"/>
      <c r="EYG10" s="210"/>
      <c r="EYH10" s="210"/>
      <c r="EYI10" s="210"/>
      <c r="EYJ10" s="210"/>
      <c r="EYK10" s="210"/>
      <c r="EYL10" s="210"/>
      <c r="EYM10" s="210"/>
      <c r="EYN10" s="210"/>
      <c r="EYO10" s="210"/>
      <c r="EYP10" s="210"/>
      <c r="EYQ10" s="210"/>
      <c r="EYR10" s="210"/>
      <c r="EYS10" s="210"/>
      <c r="EYT10" s="210"/>
      <c r="EYU10" s="210"/>
      <c r="EYV10" s="210"/>
      <c r="EYW10" s="210"/>
      <c r="EYX10" s="210"/>
      <c r="EYY10" s="210"/>
      <c r="EYZ10" s="210"/>
      <c r="EZA10" s="210"/>
      <c r="EZB10" s="210"/>
      <c r="EZC10" s="210"/>
      <c r="EZD10" s="210"/>
      <c r="EZE10" s="210"/>
      <c r="EZF10" s="210"/>
      <c r="EZG10" s="210"/>
      <c r="EZH10" s="210"/>
      <c r="EZI10" s="210"/>
      <c r="EZJ10" s="210"/>
      <c r="EZK10" s="210"/>
      <c r="EZL10" s="210"/>
      <c r="EZM10" s="210"/>
      <c r="EZN10" s="210"/>
      <c r="EZO10" s="210"/>
      <c r="EZP10" s="210"/>
      <c r="EZQ10" s="210"/>
      <c r="EZR10" s="210"/>
      <c r="EZS10" s="210"/>
      <c r="EZT10" s="210"/>
      <c r="EZU10" s="210"/>
      <c r="EZV10" s="210"/>
      <c r="EZW10" s="210"/>
      <c r="EZX10" s="210"/>
      <c r="EZY10" s="210"/>
      <c r="EZZ10" s="210"/>
      <c r="FAA10" s="210"/>
      <c r="FAB10" s="210"/>
      <c r="FAC10" s="210"/>
      <c r="FAD10" s="210"/>
      <c r="FAE10" s="210"/>
      <c r="FAF10" s="210"/>
      <c r="FAG10" s="210"/>
      <c r="FAH10" s="210"/>
      <c r="FAI10" s="210"/>
      <c r="FAJ10" s="210"/>
      <c r="FAK10" s="210"/>
      <c r="FAL10" s="210"/>
      <c r="FAM10" s="210"/>
      <c r="FAN10" s="210"/>
      <c r="FAO10" s="210"/>
      <c r="FAP10" s="210"/>
      <c r="FAQ10" s="210"/>
      <c r="FAR10" s="210"/>
      <c r="FAS10" s="210"/>
      <c r="FAT10" s="210"/>
      <c r="FAU10" s="210"/>
      <c r="FAV10" s="210"/>
      <c r="FAW10" s="210"/>
      <c r="FAX10" s="210"/>
      <c r="FAY10" s="210"/>
      <c r="FAZ10" s="210"/>
      <c r="FBA10" s="210"/>
      <c r="FBB10" s="210"/>
      <c r="FBC10" s="210"/>
      <c r="FBD10" s="210"/>
      <c r="FBE10" s="210"/>
      <c r="FBF10" s="210"/>
      <c r="FBG10" s="210"/>
      <c r="FBH10" s="210"/>
      <c r="FBI10" s="210"/>
      <c r="FBJ10" s="210"/>
      <c r="FBK10" s="210"/>
      <c r="FBL10" s="210"/>
      <c r="FBM10" s="210"/>
      <c r="FBN10" s="210"/>
      <c r="FBO10" s="210"/>
      <c r="FBP10" s="210"/>
      <c r="FBQ10" s="210"/>
      <c r="FBR10" s="210"/>
      <c r="FBS10" s="210"/>
      <c r="FBT10" s="210"/>
      <c r="FBU10" s="210"/>
      <c r="FBV10" s="210"/>
      <c r="FBW10" s="210"/>
      <c r="FBX10" s="210"/>
      <c r="FBY10" s="210"/>
      <c r="FBZ10" s="210"/>
      <c r="FCA10" s="210"/>
      <c r="FCB10" s="210"/>
      <c r="FCC10" s="210"/>
      <c r="FCD10" s="210"/>
      <c r="FCE10" s="210"/>
      <c r="FCF10" s="210"/>
      <c r="FCG10" s="210"/>
      <c r="FCH10" s="210"/>
      <c r="FCI10" s="210"/>
      <c r="FCJ10" s="210"/>
      <c r="FCK10" s="210"/>
      <c r="FCL10" s="210"/>
      <c r="FCM10" s="210"/>
      <c r="FCN10" s="210"/>
      <c r="FCO10" s="210"/>
      <c r="FCP10" s="210"/>
      <c r="FCQ10" s="210"/>
      <c r="FCR10" s="210"/>
      <c r="FCS10" s="210"/>
      <c r="FCT10" s="210"/>
      <c r="FCU10" s="210"/>
      <c r="FCV10" s="210"/>
      <c r="FCW10" s="210"/>
      <c r="FCX10" s="210"/>
      <c r="FCY10" s="210"/>
      <c r="FCZ10" s="210"/>
      <c r="FDA10" s="210"/>
      <c r="FDB10" s="210"/>
      <c r="FDC10" s="210"/>
      <c r="FDD10" s="210"/>
      <c r="FDE10" s="210"/>
      <c r="FDF10" s="210"/>
      <c r="FDG10" s="210"/>
      <c r="FDH10" s="210"/>
      <c r="FDI10" s="210"/>
      <c r="FDJ10" s="210"/>
      <c r="FDK10" s="210"/>
      <c r="FDL10" s="210"/>
      <c r="FDM10" s="210"/>
      <c r="FDN10" s="210"/>
      <c r="FDO10" s="210"/>
      <c r="FDP10" s="210"/>
      <c r="FDQ10" s="210"/>
      <c r="FDR10" s="210"/>
      <c r="FDS10" s="210"/>
      <c r="FDT10" s="210"/>
      <c r="FDU10" s="210"/>
      <c r="FDV10" s="210"/>
      <c r="FDW10" s="210"/>
      <c r="FDX10" s="210"/>
      <c r="FDY10" s="210"/>
      <c r="FDZ10" s="210"/>
      <c r="FEA10" s="210"/>
      <c r="FEB10" s="210"/>
      <c r="FEC10" s="210"/>
      <c r="FED10" s="210"/>
      <c r="FEE10" s="210"/>
      <c r="FEF10" s="210"/>
      <c r="FEG10" s="210"/>
      <c r="FEH10" s="210"/>
      <c r="FEI10" s="210"/>
      <c r="FEJ10" s="210"/>
      <c r="FEK10" s="210"/>
      <c r="FEL10" s="210"/>
      <c r="FEM10" s="210"/>
      <c r="FEN10" s="210"/>
      <c r="FEO10" s="210"/>
      <c r="FEP10" s="210"/>
      <c r="FEQ10" s="210"/>
      <c r="FER10" s="210"/>
      <c r="FES10" s="210"/>
      <c r="FET10" s="210"/>
      <c r="FEU10" s="210"/>
      <c r="FEV10" s="210"/>
      <c r="FEW10" s="210"/>
      <c r="FEX10" s="210"/>
      <c r="FEY10" s="210"/>
      <c r="FEZ10" s="210"/>
      <c r="FFA10" s="210"/>
      <c r="FFB10" s="210"/>
      <c r="FFC10" s="210"/>
      <c r="FFD10" s="210"/>
      <c r="FFE10" s="210"/>
      <c r="FFF10" s="210"/>
      <c r="FFG10" s="210"/>
      <c r="FFH10" s="210"/>
      <c r="FFI10" s="210"/>
      <c r="FFJ10" s="210"/>
      <c r="FFK10" s="210"/>
      <c r="FFL10" s="210"/>
      <c r="FFM10" s="210"/>
      <c r="FFN10" s="210"/>
      <c r="FFO10" s="210"/>
      <c r="FFP10" s="210"/>
      <c r="FFQ10" s="210"/>
      <c r="FFR10" s="210"/>
      <c r="FFS10" s="210"/>
      <c r="FFT10" s="210"/>
      <c r="FFU10" s="210"/>
      <c r="FFV10" s="210"/>
      <c r="FFW10" s="210"/>
      <c r="FFX10" s="210"/>
      <c r="FFY10" s="210"/>
      <c r="FFZ10" s="210"/>
      <c r="FGA10" s="210"/>
      <c r="FGB10" s="210"/>
      <c r="FGC10" s="210"/>
      <c r="FGD10" s="210"/>
      <c r="FGE10" s="210"/>
      <c r="FGF10" s="210"/>
      <c r="FGG10" s="210"/>
      <c r="FGH10" s="210"/>
      <c r="FGI10" s="210"/>
      <c r="FGJ10" s="210"/>
      <c r="FGK10" s="210"/>
      <c r="FGL10" s="210"/>
      <c r="FGM10" s="210"/>
      <c r="FGN10" s="210"/>
      <c r="FGO10" s="210"/>
      <c r="FGP10" s="210"/>
      <c r="FGQ10" s="210"/>
      <c r="FGR10" s="210"/>
      <c r="FGS10" s="210"/>
      <c r="FGT10" s="210"/>
      <c r="FGU10" s="210"/>
      <c r="FGV10" s="210"/>
      <c r="FGW10" s="210"/>
      <c r="FGX10" s="210"/>
      <c r="FGY10" s="210"/>
      <c r="FGZ10" s="210"/>
      <c r="FHA10" s="210"/>
      <c r="FHB10" s="210"/>
      <c r="FHC10" s="210"/>
      <c r="FHD10" s="210"/>
      <c r="FHE10" s="210"/>
      <c r="FHF10" s="210"/>
      <c r="FHG10" s="210"/>
      <c r="FHH10" s="210"/>
      <c r="FHI10" s="210"/>
      <c r="FHJ10" s="210"/>
      <c r="FHK10" s="210"/>
      <c r="FHL10" s="210"/>
      <c r="FHM10" s="210"/>
      <c r="FHN10" s="210"/>
      <c r="FHO10" s="210"/>
      <c r="FHP10" s="210"/>
      <c r="FHQ10" s="210"/>
      <c r="FHR10" s="210"/>
      <c r="FHS10" s="210"/>
      <c r="FHT10" s="210"/>
      <c r="FHU10" s="210"/>
      <c r="FHV10" s="210"/>
      <c r="FHW10" s="210"/>
      <c r="FHX10" s="210"/>
      <c r="FHY10" s="210"/>
      <c r="FHZ10" s="210"/>
      <c r="FIA10" s="210"/>
      <c r="FIB10" s="210"/>
      <c r="FIC10" s="210"/>
      <c r="FID10" s="210"/>
      <c r="FIE10" s="210"/>
      <c r="FIF10" s="210"/>
      <c r="FIG10" s="210"/>
      <c r="FIH10" s="210"/>
      <c r="FII10" s="210"/>
      <c r="FIJ10" s="210"/>
      <c r="FIK10" s="210"/>
      <c r="FIL10" s="210"/>
      <c r="FIM10" s="210"/>
      <c r="FIN10" s="210"/>
      <c r="FIO10" s="210"/>
      <c r="FIP10" s="210"/>
      <c r="FIQ10" s="210"/>
      <c r="FIR10" s="210"/>
      <c r="FIS10" s="210"/>
      <c r="FIT10" s="210"/>
      <c r="FIU10" s="210"/>
      <c r="FIV10" s="210"/>
      <c r="FIW10" s="210"/>
      <c r="FIX10" s="210"/>
      <c r="FIY10" s="210"/>
      <c r="FIZ10" s="210"/>
      <c r="FJA10" s="210"/>
      <c r="FJB10" s="210"/>
      <c r="FJC10" s="210"/>
      <c r="FJD10" s="210"/>
      <c r="FJE10" s="210"/>
      <c r="FJF10" s="210"/>
      <c r="FJG10" s="210"/>
      <c r="FJH10" s="210"/>
      <c r="FJI10" s="210"/>
      <c r="FJJ10" s="210"/>
      <c r="FJK10" s="210"/>
      <c r="FJL10" s="210"/>
      <c r="FJM10" s="210"/>
      <c r="FJN10" s="210"/>
      <c r="FJO10" s="210"/>
      <c r="FJP10" s="210"/>
      <c r="FJQ10" s="210"/>
      <c r="FJR10" s="210"/>
      <c r="FJS10" s="210"/>
      <c r="FJT10" s="210"/>
      <c r="FJU10" s="210"/>
      <c r="FJV10" s="210"/>
      <c r="FJW10" s="210"/>
      <c r="FJX10" s="210"/>
      <c r="FJY10" s="210"/>
      <c r="FJZ10" s="210"/>
      <c r="FKA10" s="210"/>
      <c r="FKB10" s="210"/>
      <c r="FKC10" s="210"/>
      <c r="FKD10" s="210"/>
      <c r="FKE10" s="210"/>
      <c r="FKF10" s="210"/>
      <c r="FKG10" s="210"/>
      <c r="FKH10" s="210"/>
      <c r="FKI10" s="210"/>
      <c r="FKJ10" s="210"/>
      <c r="FKK10" s="210"/>
      <c r="FKL10" s="210"/>
      <c r="FKM10" s="210"/>
      <c r="FKN10" s="210"/>
      <c r="FKO10" s="210"/>
      <c r="FKP10" s="210"/>
      <c r="FKQ10" s="210"/>
      <c r="FKR10" s="210"/>
      <c r="FKS10" s="210"/>
      <c r="FKT10" s="210"/>
      <c r="FKU10" s="210"/>
      <c r="FKV10" s="210"/>
      <c r="FKW10" s="210"/>
      <c r="FKX10" s="210"/>
      <c r="FKY10" s="210"/>
      <c r="FKZ10" s="210"/>
      <c r="FLA10" s="210"/>
      <c r="FLB10" s="210"/>
      <c r="FLC10" s="210"/>
      <c r="FLD10" s="210"/>
      <c r="FLE10" s="210"/>
      <c r="FLF10" s="210"/>
      <c r="FLG10" s="210"/>
      <c r="FLH10" s="210"/>
      <c r="FLI10" s="210"/>
      <c r="FLJ10" s="210"/>
      <c r="FLK10" s="210"/>
      <c r="FLL10" s="210"/>
      <c r="FLM10" s="210"/>
      <c r="FLN10" s="210"/>
      <c r="FLO10" s="210"/>
      <c r="FLP10" s="210"/>
      <c r="FLQ10" s="210"/>
      <c r="FLR10" s="210"/>
      <c r="FLS10" s="210"/>
      <c r="FLT10" s="210"/>
      <c r="FLU10" s="210"/>
      <c r="FLV10" s="210"/>
      <c r="FLW10" s="210"/>
      <c r="FLX10" s="210"/>
      <c r="FLY10" s="210"/>
      <c r="FLZ10" s="210"/>
      <c r="FMA10" s="210"/>
      <c r="FMB10" s="210"/>
      <c r="FMC10" s="210"/>
      <c r="FMD10" s="210"/>
      <c r="FME10" s="210"/>
      <c r="FMF10" s="210"/>
      <c r="FMG10" s="210"/>
      <c r="FMH10" s="210"/>
      <c r="FMI10" s="210"/>
      <c r="FMJ10" s="210"/>
      <c r="FMK10" s="210"/>
      <c r="FML10" s="210"/>
      <c r="FMM10" s="210"/>
      <c r="FMN10" s="210"/>
      <c r="FMO10" s="210"/>
      <c r="FMP10" s="210"/>
      <c r="FMQ10" s="210"/>
      <c r="FMR10" s="210"/>
      <c r="FMS10" s="210"/>
      <c r="FMT10" s="210"/>
      <c r="FMU10" s="210"/>
      <c r="FMV10" s="210"/>
      <c r="FMW10" s="210"/>
      <c r="FMX10" s="210"/>
      <c r="FMY10" s="210"/>
      <c r="FMZ10" s="210"/>
      <c r="FNA10" s="210"/>
      <c r="FNB10" s="210"/>
      <c r="FNC10" s="210"/>
      <c r="FND10" s="210"/>
      <c r="FNE10" s="210"/>
      <c r="FNF10" s="210"/>
      <c r="FNG10" s="210"/>
      <c r="FNH10" s="210"/>
      <c r="FNI10" s="210"/>
      <c r="FNJ10" s="210"/>
      <c r="FNK10" s="210"/>
      <c r="FNL10" s="210"/>
      <c r="FNM10" s="210"/>
      <c r="FNN10" s="210"/>
      <c r="FNO10" s="210"/>
      <c r="FNP10" s="210"/>
      <c r="FNQ10" s="210"/>
      <c r="FNR10" s="210"/>
      <c r="FNS10" s="210"/>
      <c r="FNT10" s="210"/>
      <c r="FNU10" s="210"/>
      <c r="FNV10" s="210"/>
      <c r="FNW10" s="210"/>
      <c r="FNX10" s="210"/>
      <c r="FNY10" s="210"/>
      <c r="FNZ10" s="210"/>
      <c r="FOA10" s="210"/>
      <c r="FOB10" s="210"/>
      <c r="FOC10" s="210"/>
      <c r="FOD10" s="210"/>
      <c r="FOE10" s="210"/>
      <c r="FOF10" s="210"/>
      <c r="FOG10" s="210"/>
      <c r="FOH10" s="210"/>
      <c r="FOI10" s="210"/>
      <c r="FOJ10" s="210"/>
      <c r="FOK10" s="210"/>
      <c r="FOL10" s="210"/>
      <c r="FOM10" s="210"/>
      <c r="FON10" s="210"/>
      <c r="FOO10" s="210"/>
      <c r="FOP10" s="210"/>
      <c r="FOQ10" s="210"/>
      <c r="FOR10" s="210"/>
      <c r="FOS10" s="210"/>
      <c r="FOT10" s="210"/>
      <c r="FOU10" s="210"/>
      <c r="FOV10" s="210"/>
      <c r="FOW10" s="210"/>
      <c r="FOX10" s="210"/>
      <c r="FOY10" s="210"/>
      <c r="FOZ10" s="210"/>
      <c r="FPA10" s="210"/>
      <c r="FPB10" s="210"/>
      <c r="FPC10" s="210"/>
      <c r="FPD10" s="210"/>
      <c r="FPE10" s="210"/>
      <c r="FPF10" s="210"/>
      <c r="FPG10" s="210"/>
      <c r="FPH10" s="210"/>
      <c r="FPI10" s="210"/>
      <c r="FPJ10" s="210"/>
      <c r="FPK10" s="210"/>
      <c r="FPL10" s="210"/>
      <c r="FPM10" s="210"/>
      <c r="FPN10" s="210"/>
      <c r="FPO10" s="210"/>
      <c r="FPP10" s="210"/>
      <c r="FPQ10" s="210"/>
      <c r="FPR10" s="210"/>
      <c r="FPS10" s="210"/>
      <c r="FPT10" s="210"/>
      <c r="FPU10" s="210"/>
      <c r="FPV10" s="210"/>
      <c r="FPW10" s="210"/>
      <c r="FPX10" s="210"/>
      <c r="FPY10" s="210"/>
      <c r="FPZ10" s="210"/>
      <c r="FQA10" s="210"/>
      <c r="FQB10" s="210"/>
      <c r="FQC10" s="210"/>
      <c r="FQD10" s="210"/>
      <c r="FQE10" s="210"/>
      <c r="FQF10" s="210"/>
      <c r="FQG10" s="210"/>
      <c r="FQH10" s="210"/>
      <c r="FQI10" s="210"/>
      <c r="FQJ10" s="210"/>
      <c r="FQK10" s="210"/>
      <c r="FQL10" s="210"/>
      <c r="FQM10" s="210"/>
      <c r="FQN10" s="210"/>
      <c r="FQO10" s="210"/>
      <c r="FQP10" s="210"/>
      <c r="FQQ10" s="210"/>
      <c r="FQR10" s="210"/>
      <c r="FQS10" s="210"/>
      <c r="FQT10" s="210"/>
      <c r="FQU10" s="210"/>
      <c r="FQV10" s="210"/>
      <c r="FQW10" s="210"/>
      <c r="FQX10" s="210"/>
      <c r="FQY10" s="210"/>
      <c r="FQZ10" s="210"/>
      <c r="FRA10" s="210"/>
      <c r="FRB10" s="210"/>
      <c r="FRC10" s="210"/>
      <c r="FRD10" s="210"/>
      <c r="FRE10" s="210"/>
      <c r="FRF10" s="210"/>
      <c r="FRG10" s="210"/>
      <c r="FRH10" s="210"/>
      <c r="FRI10" s="210"/>
      <c r="FRJ10" s="210"/>
      <c r="FRK10" s="210"/>
      <c r="FRL10" s="210"/>
      <c r="FRM10" s="210"/>
      <c r="FRN10" s="210"/>
      <c r="FRO10" s="210"/>
      <c r="FRP10" s="210"/>
      <c r="FRQ10" s="210"/>
      <c r="FRR10" s="210"/>
      <c r="FRS10" s="210"/>
      <c r="FRT10" s="210"/>
      <c r="FRU10" s="210"/>
      <c r="FRV10" s="210"/>
      <c r="FRW10" s="210"/>
      <c r="FRX10" s="210"/>
      <c r="FRY10" s="210"/>
      <c r="FRZ10" s="210"/>
      <c r="FSA10" s="210"/>
      <c r="FSB10" s="210"/>
      <c r="FSC10" s="210"/>
      <c r="FSD10" s="210"/>
      <c r="FSE10" s="210"/>
      <c r="FSF10" s="210"/>
      <c r="FSG10" s="210"/>
      <c r="FSH10" s="210"/>
      <c r="FSI10" s="210"/>
      <c r="FSJ10" s="210"/>
      <c r="FSK10" s="210"/>
      <c r="FSL10" s="210"/>
      <c r="FSM10" s="210"/>
      <c r="FSN10" s="210"/>
      <c r="FSO10" s="210"/>
      <c r="FSP10" s="210"/>
      <c r="FSQ10" s="210"/>
      <c r="FSR10" s="210"/>
      <c r="FSS10" s="210"/>
      <c r="FST10" s="210"/>
      <c r="FSU10" s="210"/>
      <c r="FSV10" s="210"/>
      <c r="FSW10" s="210"/>
      <c r="FSX10" s="210"/>
      <c r="FSY10" s="210"/>
      <c r="FSZ10" s="210"/>
      <c r="FTA10" s="210"/>
      <c r="FTB10" s="210"/>
      <c r="FTC10" s="210"/>
      <c r="FTD10" s="210"/>
      <c r="FTE10" s="210"/>
      <c r="FTF10" s="210"/>
      <c r="FTG10" s="210"/>
      <c r="FTH10" s="210"/>
      <c r="FTI10" s="210"/>
      <c r="FTJ10" s="210"/>
      <c r="FTK10" s="210"/>
      <c r="FTL10" s="210"/>
      <c r="FTM10" s="210"/>
      <c r="FTN10" s="210"/>
      <c r="FTO10" s="210"/>
      <c r="FTP10" s="210"/>
      <c r="FTQ10" s="210"/>
      <c r="FTR10" s="210"/>
      <c r="FTS10" s="210"/>
      <c r="FTT10" s="210"/>
      <c r="FTU10" s="210"/>
      <c r="FTV10" s="210"/>
      <c r="FTW10" s="210"/>
      <c r="FTX10" s="210"/>
      <c r="FTY10" s="210"/>
      <c r="FTZ10" s="210"/>
      <c r="FUA10" s="210"/>
      <c r="FUB10" s="210"/>
      <c r="FUC10" s="210"/>
      <c r="FUD10" s="210"/>
      <c r="FUE10" s="210"/>
      <c r="FUF10" s="210"/>
      <c r="FUG10" s="210"/>
      <c r="FUH10" s="210"/>
      <c r="FUI10" s="210"/>
      <c r="FUJ10" s="210"/>
      <c r="FUK10" s="210"/>
      <c r="FUL10" s="210"/>
      <c r="FUM10" s="210"/>
      <c r="FUN10" s="210"/>
      <c r="FUO10" s="210"/>
      <c r="FUP10" s="210"/>
      <c r="FUQ10" s="210"/>
      <c r="FUR10" s="210"/>
      <c r="FUS10" s="210"/>
      <c r="FUT10" s="210"/>
      <c r="FUU10" s="210"/>
      <c r="FUV10" s="210"/>
      <c r="FUW10" s="210"/>
      <c r="FUX10" s="210"/>
      <c r="FUY10" s="210"/>
      <c r="FUZ10" s="210"/>
      <c r="FVA10" s="210"/>
      <c r="FVB10" s="210"/>
      <c r="FVC10" s="210"/>
      <c r="FVD10" s="210"/>
      <c r="FVE10" s="210"/>
      <c r="FVF10" s="210"/>
      <c r="FVG10" s="210"/>
      <c r="FVH10" s="210"/>
      <c r="FVI10" s="210"/>
      <c r="FVJ10" s="210"/>
      <c r="FVK10" s="210"/>
      <c r="FVL10" s="210"/>
      <c r="FVM10" s="210"/>
      <c r="FVN10" s="210"/>
      <c r="FVO10" s="210"/>
      <c r="FVP10" s="210"/>
      <c r="FVQ10" s="210"/>
      <c r="FVR10" s="210"/>
      <c r="FVS10" s="210"/>
      <c r="FVT10" s="210"/>
      <c r="FVU10" s="210"/>
      <c r="FVV10" s="210"/>
      <c r="FVW10" s="210"/>
      <c r="FVX10" s="210"/>
      <c r="FVY10" s="210"/>
      <c r="FVZ10" s="210"/>
      <c r="FWA10" s="210"/>
      <c r="FWB10" s="210"/>
      <c r="FWC10" s="210"/>
      <c r="FWD10" s="210"/>
      <c r="FWE10" s="210"/>
      <c r="FWF10" s="210"/>
      <c r="FWG10" s="210"/>
      <c r="FWH10" s="210"/>
      <c r="FWI10" s="210"/>
      <c r="FWJ10" s="210"/>
      <c r="FWK10" s="210"/>
      <c r="FWL10" s="210"/>
      <c r="FWM10" s="210"/>
      <c r="FWN10" s="210"/>
      <c r="FWO10" s="210"/>
      <c r="FWP10" s="210"/>
      <c r="FWQ10" s="210"/>
      <c r="FWR10" s="210"/>
      <c r="FWS10" s="210"/>
      <c r="FWT10" s="210"/>
      <c r="FWU10" s="210"/>
      <c r="FWV10" s="210"/>
      <c r="FWW10" s="210"/>
      <c r="FWX10" s="210"/>
      <c r="FWY10" s="210"/>
      <c r="FWZ10" s="210"/>
      <c r="FXA10" s="210"/>
      <c r="FXB10" s="210"/>
      <c r="FXC10" s="210"/>
      <c r="FXD10" s="210"/>
      <c r="FXE10" s="210"/>
      <c r="FXF10" s="210"/>
      <c r="FXG10" s="210"/>
      <c r="FXH10" s="210"/>
      <c r="FXI10" s="210"/>
      <c r="FXJ10" s="210"/>
      <c r="FXK10" s="210"/>
      <c r="FXL10" s="210"/>
      <c r="FXM10" s="210"/>
      <c r="FXN10" s="210"/>
      <c r="FXO10" s="210"/>
      <c r="FXP10" s="210"/>
      <c r="FXQ10" s="210"/>
      <c r="FXR10" s="210"/>
      <c r="FXS10" s="210"/>
      <c r="FXT10" s="210"/>
      <c r="FXU10" s="210"/>
      <c r="FXV10" s="210"/>
      <c r="FXW10" s="210"/>
      <c r="FXX10" s="210"/>
      <c r="FXY10" s="210"/>
      <c r="FXZ10" s="210"/>
      <c r="FYA10" s="210"/>
      <c r="FYB10" s="210"/>
      <c r="FYC10" s="210"/>
      <c r="FYD10" s="210"/>
      <c r="FYE10" s="210"/>
      <c r="FYF10" s="210"/>
      <c r="FYG10" s="210"/>
      <c r="FYH10" s="210"/>
      <c r="FYI10" s="210"/>
      <c r="FYJ10" s="210"/>
      <c r="FYK10" s="210"/>
      <c r="FYL10" s="210"/>
      <c r="FYM10" s="210"/>
      <c r="FYN10" s="210"/>
      <c r="FYO10" s="210"/>
      <c r="FYP10" s="210"/>
      <c r="FYQ10" s="210"/>
      <c r="FYR10" s="210"/>
      <c r="FYS10" s="210"/>
      <c r="FYT10" s="210"/>
      <c r="FYU10" s="210"/>
      <c r="FYV10" s="210"/>
      <c r="FYW10" s="210"/>
      <c r="FYX10" s="210"/>
      <c r="FYY10" s="210"/>
      <c r="FYZ10" s="210"/>
      <c r="FZA10" s="210"/>
      <c r="FZB10" s="210"/>
      <c r="FZC10" s="210"/>
      <c r="FZD10" s="210"/>
      <c r="FZE10" s="210"/>
      <c r="FZF10" s="210"/>
      <c r="FZG10" s="210"/>
      <c r="FZH10" s="210"/>
      <c r="FZI10" s="210"/>
      <c r="FZJ10" s="210"/>
      <c r="FZK10" s="210"/>
      <c r="FZL10" s="210"/>
      <c r="FZM10" s="210"/>
      <c r="FZN10" s="210"/>
      <c r="FZO10" s="210"/>
      <c r="FZP10" s="210"/>
      <c r="FZQ10" s="210"/>
      <c r="FZR10" s="210"/>
      <c r="FZS10" s="210"/>
      <c r="FZT10" s="210"/>
      <c r="FZU10" s="210"/>
      <c r="FZV10" s="210"/>
      <c r="FZW10" s="210"/>
      <c r="FZX10" s="210"/>
      <c r="FZY10" s="210"/>
      <c r="FZZ10" s="210"/>
      <c r="GAA10" s="210"/>
      <c r="GAB10" s="210"/>
      <c r="GAC10" s="210"/>
      <c r="GAD10" s="210"/>
      <c r="GAE10" s="210"/>
      <c r="GAF10" s="210"/>
      <c r="GAG10" s="210"/>
      <c r="GAH10" s="210"/>
      <c r="GAI10" s="210"/>
      <c r="GAJ10" s="210"/>
      <c r="GAK10" s="210"/>
      <c r="GAL10" s="210"/>
      <c r="GAM10" s="210"/>
      <c r="GAN10" s="210"/>
      <c r="GAO10" s="210"/>
      <c r="GAP10" s="210"/>
      <c r="GAQ10" s="210"/>
      <c r="GAR10" s="210"/>
      <c r="GAS10" s="210"/>
      <c r="GAT10" s="210"/>
      <c r="GAU10" s="210"/>
      <c r="GAV10" s="210"/>
      <c r="GAW10" s="210"/>
      <c r="GAX10" s="210"/>
      <c r="GAY10" s="210"/>
      <c r="GAZ10" s="210"/>
      <c r="GBA10" s="210"/>
      <c r="GBB10" s="210"/>
      <c r="GBC10" s="210"/>
      <c r="GBD10" s="210"/>
      <c r="GBE10" s="210"/>
      <c r="GBF10" s="210"/>
      <c r="GBG10" s="210"/>
      <c r="GBH10" s="210"/>
      <c r="GBI10" s="210"/>
      <c r="GBJ10" s="210"/>
      <c r="GBK10" s="210"/>
      <c r="GBL10" s="210"/>
      <c r="GBM10" s="210"/>
      <c r="GBN10" s="210"/>
      <c r="GBO10" s="210"/>
      <c r="GBP10" s="210"/>
      <c r="GBQ10" s="210"/>
      <c r="GBR10" s="210"/>
      <c r="GBS10" s="210"/>
      <c r="GBT10" s="210"/>
      <c r="GBU10" s="210"/>
      <c r="GBV10" s="210"/>
      <c r="GBW10" s="210"/>
      <c r="GBX10" s="210"/>
      <c r="GBY10" s="210"/>
      <c r="GBZ10" s="210"/>
      <c r="GCA10" s="210"/>
      <c r="GCB10" s="210"/>
      <c r="GCC10" s="210"/>
      <c r="GCD10" s="210"/>
      <c r="GCE10" s="210"/>
      <c r="GCF10" s="210"/>
      <c r="GCG10" s="210"/>
      <c r="GCH10" s="210"/>
      <c r="GCI10" s="210"/>
      <c r="GCJ10" s="210"/>
      <c r="GCK10" s="210"/>
      <c r="GCL10" s="210"/>
      <c r="GCM10" s="210"/>
      <c r="GCN10" s="210"/>
      <c r="GCO10" s="210"/>
      <c r="GCP10" s="210"/>
      <c r="GCQ10" s="210"/>
      <c r="GCR10" s="210"/>
      <c r="GCS10" s="210"/>
      <c r="GCT10" s="210"/>
      <c r="GCU10" s="210"/>
      <c r="GCV10" s="210"/>
      <c r="GCW10" s="210"/>
      <c r="GCX10" s="210"/>
      <c r="GCY10" s="210"/>
      <c r="GCZ10" s="210"/>
      <c r="GDA10" s="210"/>
      <c r="GDB10" s="210"/>
      <c r="GDC10" s="210"/>
      <c r="GDD10" s="210"/>
      <c r="GDE10" s="210"/>
      <c r="GDF10" s="210"/>
      <c r="GDG10" s="210"/>
      <c r="GDH10" s="210"/>
      <c r="GDI10" s="210"/>
      <c r="GDJ10" s="210"/>
      <c r="GDK10" s="210"/>
      <c r="GDL10" s="210"/>
      <c r="GDM10" s="210"/>
      <c r="GDN10" s="210"/>
      <c r="GDO10" s="210"/>
      <c r="GDP10" s="210"/>
      <c r="GDQ10" s="210"/>
      <c r="GDR10" s="210"/>
      <c r="GDS10" s="210"/>
      <c r="GDT10" s="210"/>
      <c r="GDU10" s="210"/>
      <c r="GDV10" s="210"/>
      <c r="GDW10" s="210"/>
      <c r="GDX10" s="210"/>
      <c r="GDY10" s="210"/>
      <c r="GDZ10" s="210"/>
      <c r="GEA10" s="210"/>
      <c r="GEB10" s="210"/>
      <c r="GEC10" s="210"/>
      <c r="GED10" s="210"/>
      <c r="GEE10" s="210"/>
      <c r="GEF10" s="210"/>
      <c r="GEG10" s="210"/>
      <c r="GEH10" s="210"/>
      <c r="GEI10" s="210"/>
      <c r="GEJ10" s="210"/>
      <c r="GEK10" s="210"/>
      <c r="GEL10" s="210"/>
      <c r="GEM10" s="210"/>
      <c r="GEN10" s="210"/>
      <c r="GEO10" s="210"/>
      <c r="GEP10" s="210"/>
      <c r="GEQ10" s="210"/>
      <c r="GER10" s="210"/>
      <c r="GES10" s="210"/>
      <c r="GET10" s="210"/>
      <c r="GEU10" s="210"/>
      <c r="GEV10" s="210"/>
      <c r="GEW10" s="210"/>
      <c r="GEX10" s="210"/>
      <c r="GEY10" s="210"/>
      <c r="GEZ10" s="210"/>
      <c r="GFA10" s="210"/>
      <c r="GFB10" s="210"/>
      <c r="GFC10" s="210"/>
      <c r="GFD10" s="210"/>
      <c r="GFE10" s="210"/>
      <c r="GFF10" s="210"/>
      <c r="GFG10" s="210"/>
      <c r="GFH10" s="210"/>
      <c r="GFI10" s="210"/>
      <c r="GFJ10" s="210"/>
      <c r="GFK10" s="210"/>
      <c r="GFL10" s="210"/>
      <c r="GFM10" s="210"/>
      <c r="GFN10" s="210"/>
      <c r="GFO10" s="210"/>
      <c r="GFP10" s="210"/>
      <c r="GFQ10" s="210"/>
      <c r="GFR10" s="210"/>
      <c r="GFS10" s="210"/>
      <c r="GFT10" s="210"/>
      <c r="GFU10" s="210"/>
      <c r="GFV10" s="210"/>
      <c r="GFW10" s="210"/>
      <c r="GFX10" s="210"/>
      <c r="GFY10" s="210"/>
      <c r="GFZ10" s="210"/>
      <c r="GGA10" s="210"/>
      <c r="GGB10" s="210"/>
      <c r="GGC10" s="210"/>
      <c r="GGD10" s="210"/>
      <c r="GGE10" s="210"/>
      <c r="GGF10" s="210"/>
      <c r="GGG10" s="210"/>
      <c r="GGH10" s="210"/>
      <c r="GGI10" s="210"/>
      <c r="GGJ10" s="210"/>
      <c r="GGK10" s="210"/>
      <c r="GGL10" s="210"/>
      <c r="GGM10" s="210"/>
      <c r="GGN10" s="210"/>
      <c r="GGO10" s="210"/>
      <c r="GGP10" s="210"/>
      <c r="GGQ10" s="210"/>
      <c r="GGR10" s="210"/>
      <c r="GGS10" s="210"/>
      <c r="GGT10" s="210"/>
      <c r="GGU10" s="210"/>
      <c r="GGV10" s="210"/>
      <c r="GGW10" s="210"/>
      <c r="GGX10" s="210"/>
      <c r="GGY10" s="210"/>
      <c r="GGZ10" s="210"/>
      <c r="GHA10" s="210"/>
      <c r="GHB10" s="210"/>
      <c r="GHC10" s="210"/>
      <c r="GHD10" s="210"/>
      <c r="GHE10" s="210"/>
      <c r="GHF10" s="210"/>
      <c r="GHG10" s="210"/>
      <c r="GHH10" s="210"/>
      <c r="GHI10" s="210"/>
      <c r="GHJ10" s="210"/>
      <c r="GHK10" s="210"/>
      <c r="GHL10" s="210"/>
      <c r="GHM10" s="210"/>
      <c r="GHN10" s="210"/>
      <c r="GHO10" s="210"/>
      <c r="GHP10" s="210"/>
      <c r="GHQ10" s="210"/>
      <c r="GHR10" s="210"/>
      <c r="GHS10" s="210"/>
      <c r="GHT10" s="210"/>
      <c r="GHU10" s="210"/>
      <c r="GHV10" s="210"/>
      <c r="GHW10" s="210"/>
      <c r="GHX10" s="210"/>
      <c r="GHY10" s="210"/>
      <c r="GHZ10" s="210"/>
      <c r="GIA10" s="210"/>
      <c r="GIB10" s="210"/>
      <c r="GIC10" s="210"/>
      <c r="GID10" s="210"/>
      <c r="GIE10" s="210"/>
      <c r="GIF10" s="210"/>
      <c r="GIG10" s="210"/>
      <c r="GIH10" s="210"/>
      <c r="GII10" s="210"/>
      <c r="GIJ10" s="210"/>
      <c r="GIK10" s="210"/>
      <c r="GIL10" s="210"/>
      <c r="GIM10" s="210"/>
      <c r="GIN10" s="210"/>
      <c r="GIO10" s="210"/>
      <c r="GIP10" s="210"/>
      <c r="GIQ10" s="210"/>
      <c r="GIR10" s="210"/>
      <c r="GIS10" s="210"/>
      <c r="GIT10" s="210"/>
      <c r="GIU10" s="210"/>
      <c r="GIV10" s="210"/>
      <c r="GIW10" s="210"/>
      <c r="GIX10" s="210"/>
      <c r="GIY10" s="210"/>
      <c r="GIZ10" s="210"/>
      <c r="GJA10" s="210"/>
      <c r="GJB10" s="210"/>
      <c r="GJC10" s="210"/>
      <c r="GJD10" s="210"/>
      <c r="GJE10" s="210"/>
      <c r="GJF10" s="210"/>
      <c r="GJG10" s="210"/>
      <c r="GJH10" s="210"/>
      <c r="GJI10" s="210"/>
      <c r="GJJ10" s="210"/>
      <c r="GJK10" s="210"/>
      <c r="GJL10" s="210"/>
      <c r="GJM10" s="210"/>
      <c r="GJN10" s="210"/>
      <c r="GJO10" s="210"/>
      <c r="GJP10" s="210"/>
      <c r="GJQ10" s="210"/>
      <c r="GJR10" s="210"/>
      <c r="GJS10" s="210"/>
      <c r="GJT10" s="210"/>
      <c r="GJU10" s="210"/>
      <c r="GJV10" s="210"/>
      <c r="GJW10" s="210"/>
      <c r="GJX10" s="210"/>
      <c r="GJY10" s="210"/>
      <c r="GJZ10" s="210"/>
      <c r="GKA10" s="210"/>
      <c r="GKB10" s="210"/>
      <c r="GKC10" s="210"/>
      <c r="GKD10" s="210"/>
      <c r="GKE10" s="210"/>
      <c r="GKF10" s="210"/>
      <c r="GKG10" s="210"/>
      <c r="GKH10" s="210"/>
      <c r="GKI10" s="210"/>
      <c r="GKJ10" s="210"/>
      <c r="GKK10" s="210"/>
      <c r="GKL10" s="210"/>
      <c r="GKM10" s="210"/>
      <c r="GKN10" s="210"/>
      <c r="GKO10" s="210"/>
      <c r="GKP10" s="210"/>
      <c r="GKQ10" s="210"/>
      <c r="GKR10" s="210"/>
      <c r="GKS10" s="210"/>
      <c r="GKT10" s="210"/>
      <c r="GKU10" s="210"/>
      <c r="GKV10" s="210"/>
      <c r="GKW10" s="210"/>
      <c r="GKX10" s="210"/>
      <c r="GKY10" s="210"/>
      <c r="GKZ10" s="210"/>
      <c r="GLA10" s="210"/>
      <c r="GLB10" s="210"/>
      <c r="GLC10" s="210"/>
      <c r="GLD10" s="210"/>
      <c r="GLE10" s="210"/>
      <c r="GLF10" s="210"/>
      <c r="GLG10" s="210"/>
      <c r="GLH10" s="210"/>
      <c r="GLI10" s="210"/>
      <c r="GLJ10" s="210"/>
      <c r="GLK10" s="210"/>
      <c r="GLL10" s="210"/>
      <c r="GLM10" s="210"/>
      <c r="GLN10" s="210"/>
      <c r="GLO10" s="210"/>
      <c r="GLP10" s="210"/>
      <c r="GLQ10" s="210"/>
      <c r="GLR10" s="210"/>
      <c r="GLS10" s="210"/>
      <c r="GLT10" s="210"/>
      <c r="GLU10" s="210"/>
      <c r="GLV10" s="210"/>
      <c r="GLW10" s="210"/>
      <c r="GLX10" s="210"/>
      <c r="GLY10" s="210"/>
      <c r="GLZ10" s="210"/>
      <c r="GMA10" s="210"/>
      <c r="GMB10" s="210"/>
      <c r="GMC10" s="210"/>
      <c r="GMD10" s="210"/>
      <c r="GME10" s="210"/>
      <c r="GMF10" s="210"/>
      <c r="GMG10" s="210"/>
      <c r="GMH10" s="210"/>
      <c r="GMI10" s="210"/>
      <c r="GMJ10" s="210"/>
      <c r="GMK10" s="210"/>
      <c r="GML10" s="210"/>
      <c r="GMM10" s="210"/>
      <c r="GMN10" s="210"/>
      <c r="GMO10" s="210"/>
      <c r="GMP10" s="210"/>
      <c r="GMQ10" s="210"/>
      <c r="GMR10" s="210"/>
      <c r="GMS10" s="210"/>
      <c r="GMT10" s="210"/>
      <c r="GMU10" s="210"/>
      <c r="GMV10" s="210"/>
      <c r="GMW10" s="210"/>
      <c r="GMX10" s="210"/>
      <c r="GMY10" s="210"/>
      <c r="GMZ10" s="210"/>
      <c r="GNA10" s="210"/>
      <c r="GNB10" s="210"/>
      <c r="GNC10" s="210"/>
      <c r="GND10" s="210"/>
      <c r="GNE10" s="210"/>
      <c r="GNF10" s="210"/>
      <c r="GNG10" s="210"/>
      <c r="GNH10" s="210"/>
      <c r="GNI10" s="210"/>
      <c r="GNJ10" s="210"/>
      <c r="GNK10" s="210"/>
      <c r="GNL10" s="210"/>
      <c r="GNM10" s="210"/>
      <c r="GNN10" s="210"/>
      <c r="GNO10" s="210"/>
      <c r="GNP10" s="210"/>
      <c r="GNQ10" s="210"/>
      <c r="GNR10" s="210"/>
      <c r="GNS10" s="210"/>
      <c r="GNT10" s="210"/>
      <c r="GNU10" s="210"/>
      <c r="GNV10" s="210"/>
      <c r="GNW10" s="210"/>
      <c r="GNX10" s="210"/>
      <c r="GNY10" s="210"/>
      <c r="GNZ10" s="210"/>
      <c r="GOA10" s="210"/>
      <c r="GOB10" s="210"/>
      <c r="GOC10" s="210"/>
      <c r="GOD10" s="210"/>
      <c r="GOE10" s="210"/>
      <c r="GOF10" s="210"/>
      <c r="GOG10" s="210"/>
      <c r="GOH10" s="210"/>
      <c r="GOI10" s="210"/>
      <c r="GOJ10" s="210"/>
      <c r="GOK10" s="210"/>
      <c r="GOL10" s="210"/>
      <c r="GOM10" s="210"/>
      <c r="GON10" s="210"/>
      <c r="GOO10" s="210"/>
      <c r="GOP10" s="210"/>
      <c r="GOQ10" s="210"/>
      <c r="GOR10" s="210"/>
      <c r="GOS10" s="210"/>
      <c r="GOT10" s="210"/>
      <c r="GOU10" s="210"/>
      <c r="GOV10" s="210"/>
      <c r="GOW10" s="210"/>
      <c r="GOX10" s="210"/>
      <c r="GOY10" s="210"/>
      <c r="GOZ10" s="210"/>
      <c r="GPA10" s="210"/>
      <c r="GPB10" s="210"/>
      <c r="GPC10" s="210"/>
      <c r="GPD10" s="210"/>
      <c r="GPE10" s="210"/>
    </row>
    <row r="11" spans="1:5153" s="81" customFormat="1" ht="7.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90"/>
      <c r="AU11" s="90"/>
      <c r="AV11" s="90"/>
      <c r="AW11" s="90"/>
      <c r="AX11" s="90"/>
      <c r="AY11" s="90"/>
    </row>
    <row r="12" spans="1:5153" s="137" customFormat="1">
      <c r="B12" s="138"/>
      <c r="D12" s="137" t="s">
        <v>318</v>
      </c>
      <c r="S12" s="139" t="s">
        <v>199</v>
      </c>
      <c r="U12" s="137" t="s">
        <v>321</v>
      </c>
      <c r="AG12" s="139" t="s">
        <v>328</v>
      </c>
      <c r="AI12" s="137" t="s">
        <v>325</v>
      </c>
    </row>
    <row r="13" spans="1:5153" s="137" customFormat="1" ht="6.75" customHeight="1">
      <c r="S13" s="140"/>
      <c r="AG13" s="140"/>
    </row>
    <row r="14" spans="1:5153" s="137" customFormat="1">
      <c r="B14" s="139" t="s">
        <v>43</v>
      </c>
      <c r="D14" s="137" t="s">
        <v>319</v>
      </c>
      <c r="S14" s="139" t="s">
        <v>200</v>
      </c>
      <c r="U14" s="137" t="s">
        <v>322</v>
      </c>
      <c r="AG14" s="139" t="s">
        <v>329</v>
      </c>
      <c r="AI14" s="137" t="s">
        <v>324</v>
      </c>
    </row>
    <row r="15" spans="1:5153" s="137" customFormat="1" ht="6.75" customHeight="1">
      <c r="S15" s="140"/>
      <c r="AG15" s="140"/>
    </row>
    <row r="16" spans="1:5153" s="137" customFormat="1">
      <c r="B16" s="139" t="s">
        <v>198</v>
      </c>
      <c r="D16" s="137" t="s">
        <v>320</v>
      </c>
      <c r="S16" s="139" t="s">
        <v>330</v>
      </c>
      <c r="U16" s="137" t="s">
        <v>323</v>
      </c>
      <c r="AG16" s="139" t="s">
        <v>327</v>
      </c>
      <c r="AI16" s="137" t="s">
        <v>326</v>
      </c>
    </row>
  </sheetData>
  <mergeCells count="136">
    <mergeCell ref="GFR10:GHJ10"/>
    <mergeCell ref="GHK10:GJC10"/>
    <mergeCell ref="GJD10:GKV10"/>
    <mergeCell ref="GKW10:GMO10"/>
    <mergeCell ref="GMP10:GOH10"/>
    <mergeCell ref="GOI10:GPE10"/>
    <mergeCell ref="FQC10:FRU10"/>
    <mergeCell ref="FRV10:FTN10"/>
    <mergeCell ref="FTO10:FVG10"/>
    <mergeCell ref="FVH10:FWZ10"/>
    <mergeCell ref="FXA10:FYS10"/>
    <mergeCell ref="FYT10:GAL10"/>
    <mergeCell ref="GAM10:GCE10"/>
    <mergeCell ref="GCF10:GDX10"/>
    <mergeCell ref="GDY10:GFQ10"/>
    <mergeCell ref="FAN10:FCF10"/>
    <mergeCell ref="FCG10:FDY10"/>
    <mergeCell ref="FDZ10:FFR10"/>
    <mergeCell ref="FFS10:FHK10"/>
    <mergeCell ref="FHL10:FJD10"/>
    <mergeCell ref="FJE10:FKW10"/>
    <mergeCell ref="FKX10:FMP10"/>
    <mergeCell ref="FMQ10:FOI10"/>
    <mergeCell ref="FOJ10:FQB10"/>
    <mergeCell ref="EKY10:EMQ10"/>
    <mergeCell ref="EMR10:EOJ10"/>
    <mergeCell ref="EOK10:EQC10"/>
    <mergeCell ref="EQD10:ERV10"/>
    <mergeCell ref="ERW10:ETO10"/>
    <mergeCell ref="ETP10:EVH10"/>
    <mergeCell ref="EVI10:EXA10"/>
    <mergeCell ref="EXB10:EYT10"/>
    <mergeCell ref="EYU10:FAM10"/>
    <mergeCell ref="DVJ10:DXB10"/>
    <mergeCell ref="DXC10:DYU10"/>
    <mergeCell ref="DYV10:EAN10"/>
    <mergeCell ref="EAO10:ECG10"/>
    <mergeCell ref="ECH10:EDZ10"/>
    <mergeCell ref="EEA10:EFS10"/>
    <mergeCell ref="EFT10:EHL10"/>
    <mergeCell ref="EHM10:EJE10"/>
    <mergeCell ref="EJF10:EKX10"/>
    <mergeCell ref="DFU10:DHM10"/>
    <mergeCell ref="DHN10:DJF10"/>
    <mergeCell ref="DJG10:DKY10"/>
    <mergeCell ref="DKZ10:DMR10"/>
    <mergeCell ref="DMS10:DOK10"/>
    <mergeCell ref="DOL10:DQD10"/>
    <mergeCell ref="DQE10:DRW10"/>
    <mergeCell ref="DRX10:DTP10"/>
    <mergeCell ref="DTQ10:DVI10"/>
    <mergeCell ref="CQF10:CRX10"/>
    <mergeCell ref="CRY10:CTQ10"/>
    <mergeCell ref="CTR10:CVJ10"/>
    <mergeCell ref="CVK10:CXC10"/>
    <mergeCell ref="CXD10:CYV10"/>
    <mergeCell ref="CYW10:DAO10"/>
    <mergeCell ref="DAP10:DCH10"/>
    <mergeCell ref="DCI10:DEA10"/>
    <mergeCell ref="DEB10:DFT10"/>
    <mergeCell ref="CAQ10:CCI10"/>
    <mergeCell ref="CCJ10:CEB10"/>
    <mergeCell ref="CEC10:CFU10"/>
    <mergeCell ref="CFV10:CHN10"/>
    <mergeCell ref="CHO10:CJG10"/>
    <mergeCell ref="CJH10:CKZ10"/>
    <mergeCell ref="CLA10:CMS10"/>
    <mergeCell ref="CMT10:COL10"/>
    <mergeCell ref="COM10:CQE10"/>
    <mergeCell ref="BLB10:BMT10"/>
    <mergeCell ref="BMU10:BOM10"/>
    <mergeCell ref="BON10:BQF10"/>
    <mergeCell ref="BQG10:BRY10"/>
    <mergeCell ref="BRZ10:BTR10"/>
    <mergeCell ref="BTS10:BVK10"/>
    <mergeCell ref="BVL10:BXD10"/>
    <mergeCell ref="BXE10:BYW10"/>
    <mergeCell ref="BYX10:CAP10"/>
    <mergeCell ref="AVM10:AXE10"/>
    <mergeCell ref="AXF10:AYX10"/>
    <mergeCell ref="AYY10:BAQ10"/>
    <mergeCell ref="BAR10:BCJ10"/>
    <mergeCell ref="BCK10:BEC10"/>
    <mergeCell ref="BED10:BFV10"/>
    <mergeCell ref="BFW10:BHO10"/>
    <mergeCell ref="BHP10:BJH10"/>
    <mergeCell ref="BJI10:BLA10"/>
    <mergeCell ref="AFX10:AHP10"/>
    <mergeCell ref="AHQ10:AJI10"/>
    <mergeCell ref="AJJ10:ALB10"/>
    <mergeCell ref="ALC10:AMU10"/>
    <mergeCell ref="AMV10:AON10"/>
    <mergeCell ref="AOO10:AQG10"/>
    <mergeCell ref="AQH10:ARZ10"/>
    <mergeCell ref="ASA10:ATS10"/>
    <mergeCell ref="ATT10:AVL10"/>
    <mergeCell ref="QI10:SA10"/>
    <mergeCell ref="SB10:TT10"/>
    <mergeCell ref="TU10:VM10"/>
    <mergeCell ref="VN10:XF10"/>
    <mergeCell ref="XG10:YY10"/>
    <mergeCell ref="YZ10:AAR10"/>
    <mergeCell ref="AAS10:ACK10"/>
    <mergeCell ref="ACL10:AED10"/>
    <mergeCell ref="AEE10:AFW10"/>
    <mergeCell ref="AT10:CL10"/>
    <mergeCell ref="CM10:EE10"/>
    <mergeCell ref="EF10:FX10"/>
    <mergeCell ref="FY10:HQ10"/>
    <mergeCell ref="HR10:JJ10"/>
    <mergeCell ref="JK10:LC10"/>
    <mergeCell ref="LD10:MV10"/>
    <mergeCell ref="MW10:OO10"/>
    <mergeCell ref="OP10:QH10"/>
    <mergeCell ref="A10:AS10"/>
    <mergeCell ref="AN2:AQ2"/>
    <mergeCell ref="A11:AS11"/>
    <mergeCell ref="AJ2:AM2"/>
    <mergeCell ref="AS2:AS4"/>
    <mergeCell ref="W2:Y2"/>
    <mergeCell ref="Z2:Z3"/>
    <mergeCell ref="AA2:AD2"/>
    <mergeCell ref="AE2:AE3"/>
    <mergeCell ref="AF2:AH2"/>
    <mergeCell ref="AI2:AI3"/>
    <mergeCell ref="A1:AS1"/>
    <mergeCell ref="A2:D2"/>
    <mergeCell ref="E2:E3"/>
    <mergeCell ref="F2:H2"/>
    <mergeCell ref="I2:I3"/>
    <mergeCell ref="J2:M2"/>
    <mergeCell ref="N2:Q2"/>
    <mergeCell ref="R2:R3"/>
    <mergeCell ref="S2:U2"/>
    <mergeCell ref="V2:V3"/>
    <mergeCell ref="AR2:AR3"/>
  </mergeCells>
  <pageMargins left="0.49" right="0.17" top="0.74803149606299213" bottom="0.74803149606299213" header="0.31496062992125984" footer="0.31496062992125984"/>
  <pageSetup paperSize="9" orientation="landscape" horizontalDpi="180" verticalDpi="180" r:id="rId1"/>
  <colBreaks count="1" manualBreakCount="1">
    <brk id="205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Normal="100" workbookViewId="0">
      <selection activeCell="B9" sqref="B9:I9"/>
    </sheetView>
  </sheetViews>
  <sheetFormatPr defaultRowHeight="15"/>
  <cols>
    <col min="2" max="2" width="16.42578125" customWidth="1"/>
    <col min="3" max="3" width="22.140625" customWidth="1"/>
    <col min="4" max="4" width="11" customWidth="1"/>
    <col min="5" max="5" width="16" customWidth="1"/>
    <col min="6" max="6" width="17.5703125" customWidth="1"/>
    <col min="7" max="7" width="17.28515625" hidden="1" customWidth="1"/>
    <col min="8" max="8" width="17.5703125" customWidth="1"/>
    <col min="9" max="9" width="11.28515625" customWidth="1"/>
  </cols>
  <sheetData>
    <row r="1" spans="1:10" ht="18.75">
      <c r="A1" s="216" t="s">
        <v>22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.75">
      <c r="A2" s="214" t="s">
        <v>7</v>
      </c>
      <c r="B2" s="217" t="s">
        <v>295</v>
      </c>
      <c r="C2" s="214" t="s">
        <v>296</v>
      </c>
      <c r="D2" s="214" t="s">
        <v>8</v>
      </c>
      <c r="E2" s="214" t="s">
        <v>9</v>
      </c>
      <c r="F2" s="214"/>
      <c r="G2" s="214"/>
      <c r="H2" s="214" t="s">
        <v>11</v>
      </c>
      <c r="I2" s="214" t="s">
        <v>12</v>
      </c>
      <c r="J2" s="214" t="s">
        <v>13</v>
      </c>
    </row>
    <row r="3" spans="1:10" ht="45.75" customHeight="1">
      <c r="A3" s="214"/>
      <c r="B3" s="218"/>
      <c r="C3" s="214"/>
      <c r="D3" s="214"/>
      <c r="E3" s="11" t="s">
        <v>14</v>
      </c>
      <c r="F3" s="11" t="s">
        <v>15</v>
      </c>
      <c r="G3" s="214"/>
      <c r="H3" s="214"/>
      <c r="I3" s="214"/>
      <c r="J3" s="214"/>
    </row>
    <row r="4" spans="1:10" ht="15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/>
      <c r="H4" s="12">
        <v>7</v>
      </c>
      <c r="I4" s="12">
        <v>8</v>
      </c>
      <c r="J4" s="12">
        <v>9</v>
      </c>
    </row>
    <row r="5" spans="1:10" ht="15.75">
      <c r="A5" s="12" t="s">
        <v>16</v>
      </c>
      <c r="B5" s="147">
        <v>39</v>
      </c>
      <c r="C5" s="147">
        <v>4</v>
      </c>
      <c r="D5" s="147">
        <v>0</v>
      </c>
      <c r="E5" s="147">
        <v>0</v>
      </c>
      <c r="F5" s="147">
        <v>0</v>
      </c>
      <c r="G5" s="147"/>
      <c r="H5" s="147">
        <v>0</v>
      </c>
      <c r="I5" s="147">
        <v>9</v>
      </c>
      <c r="J5" s="13">
        <f>SUM(B5:I5)</f>
        <v>52</v>
      </c>
    </row>
    <row r="6" spans="1:10" ht="15.75">
      <c r="A6" s="12" t="s">
        <v>17</v>
      </c>
      <c r="B6" s="147">
        <v>35</v>
      </c>
      <c r="C6" s="147">
        <v>4</v>
      </c>
      <c r="D6" s="147">
        <v>4</v>
      </c>
      <c r="E6" s="147">
        <v>0</v>
      </c>
      <c r="F6" s="147">
        <v>0</v>
      </c>
      <c r="G6" s="147"/>
      <c r="H6" s="147">
        <v>0</v>
      </c>
      <c r="I6" s="147">
        <v>9</v>
      </c>
      <c r="J6" s="13">
        <f t="shared" ref="J6:J8" si="0">SUM(B6:I6)</f>
        <v>52</v>
      </c>
    </row>
    <row r="7" spans="1:10" ht="15.75">
      <c r="A7" s="12" t="s">
        <v>18</v>
      </c>
      <c r="B7" s="147">
        <v>28</v>
      </c>
      <c r="C7" s="147">
        <v>6</v>
      </c>
      <c r="D7" s="147">
        <v>3</v>
      </c>
      <c r="E7" s="147">
        <v>6</v>
      </c>
      <c r="F7" s="147">
        <v>0</v>
      </c>
      <c r="G7" s="147"/>
      <c r="H7" s="147">
        <v>0</v>
      </c>
      <c r="I7" s="147">
        <v>9</v>
      </c>
      <c r="J7" s="13">
        <f t="shared" si="0"/>
        <v>52</v>
      </c>
    </row>
    <row r="8" spans="1:10" ht="15.75">
      <c r="A8" s="12" t="s">
        <v>19</v>
      </c>
      <c r="B8" s="147">
        <v>15</v>
      </c>
      <c r="C8" s="147">
        <v>6</v>
      </c>
      <c r="D8" s="147">
        <v>6</v>
      </c>
      <c r="E8" s="147">
        <v>6</v>
      </c>
      <c r="F8" s="147">
        <v>4</v>
      </c>
      <c r="G8" s="147"/>
      <c r="H8" s="147">
        <v>6</v>
      </c>
      <c r="I8" s="147">
        <v>0</v>
      </c>
      <c r="J8" s="13">
        <f t="shared" si="0"/>
        <v>43</v>
      </c>
    </row>
    <row r="9" spans="1:10" ht="15.75">
      <c r="A9" s="14" t="s">
        <v>20</v>
      </c>
      <c r="B9" s="148">
        <f>SUM(B5:B8)</f>
        <v>117</v>
      </c>
      <c r="C9" s="148">
        <f>SUM(C5:C8)</f>
        <v>20</v>
      </c>
      <c r="D9" s="148">
        <f t="shared" ref="D9:J9" si="1">SUM(D5:D8)</f>
        <v>13</v>
      </c>
      <c r="E9" s="148">
        <f t="shared" si="1"/>
        <v>12</v>
      </c>
      <c r="F9" s="148">
        <f t="shared" si="1"/>
        <v>4</v>
      </c>
      <c r="G9" s="148"/>
      <c r="H9" s="148">
        <f t="shared" si="1"/>
        <v>6</v>
      </c>
      <c r="I9" s="148">
        <f t="shared" si="1"/>
        <v>27</v>
      </c>
      <c r="J9" s="15">
        <f t="shared" si="1"/>
        <v>199</v>
      </c>
    </row>
    <row r="10" spans="1:10" ht="15.75" hidden="1">
      <c r="A10" s="16" t="s">
        <v>21</v>
      </c>
      <c r="B10" s="16"/>
      <c r="C10" s="16">
        <v>123</v>
      </c>
      <c r="D10" s="215">
        <v>25</v>
      </c>
      <c r="E10" s="215"/>
      <c r="F10" s="16">
        <v>4</v>
      </c>
      <c r="G10" s="16">
        <v>7</v>
      </c>
      <c r="H10" s="16">
        <v>6</v>
      </c>
      <c r="I10" s="16">
        <v>34</v>
      </c>
      <c r="J10" s="16">
        <v>199</v>
      </c>
    </row>
  </sheetData>
  <mergeCells count="11">
    <mergeCell ref="I2:I3"/>
    <mergeCell ref="J2:J3"/>
    <mergeCell ref="D10:E10"/>
    <mergeCell ref="A1:J1"/>
    <mergeCell ref="A2:A3"/>
    <mergeCell ref="C2:C3"/>
    <mergeCell ref="D2:D3"/>
    <mergeCell ref="E2:F2"/>
    <mergeCell ref="G2:G3"/>
    <mergeCell ref="H2:H3"/>
    <mergeCell ref="B2:B3"/>
  </mergeCells>
  <pageMargins left="0.70866141732283472" right="0.37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2"/>
  <sheetViews>
    <sheetView tabSelected="1" zoomScaleNormal="100" zoomScaleSheetLayoutView="100" workbookViewId="0">
      <selection activeCell="K26" sqref="K26"/>
    </sheetView>
  </sheetViews>
  <sheetFormatPr defaultRowHeight="15.75"/>
  <cols>
    <col min="1" max="1" width="11.85546875" style="54" bestFit="1" customWidth="1"/>
    <col min="2" max="2" width="36.28515625" style="22" customWidth="1"/>
    <col min="3" max="3" width="10.42578125" style="55" customWidth="1"/>
    <col min="4" max="4" width="5.28515625" style="115" customWidth="1"/>
    <col min="5" max="5" width="7.7109375" style="22" hidden="1" customWidth="1"/>
    <col min="6" max="6" width="7.42578125" style="22" hidden="1" customWidth="1"/>
    <col min="7" max="7" width="8.140625" style="22" customWidth="1"/>
    <col min="8" max="11" width="6.5703125" style="22" customWidth="1"/>
    <col min="12" max="13" width="6.5703125" style="22" hidden="1" customWidth="1"/>
    <col min="14" max="15" width="7" style="22" customWidth="1"/>
    <col min="16" max="16" width="3.5703125" style="22" hidden="1" customWidth="1"/>
    <col min="17" max="20" width="3.5703125" style="117" hidden="1" customWidth="1"/>
    <col min="21" max="22" width="2.85546875" style="22" hidden="1" customWidth="1"/>
    <col min="23" max="23" width="7.140625" style="22" customWidth="1"/>
    <col min="24" max="24" width="6.5703125" style="22" customWidth="1"/>
    <col min="25" max="25" width="0.42578125" style="22" hidden="1" customWidth="1"/>
    <col min="26" max="29" width="0.42578125" style="117" hidden="1" customWidth="1"/>
    <col min="30" max="31" width="6.5703125" style="22" hidden="1" customWidth="1"/>
    <col min="32" max="33" width="6.5703125" style="22" customWidth="1"/>
    <col min="34" max="34" width="6.5703125" style="22" hidden="1" customWidth="1"/>
    <col min="35" max="38" width="3.85546875" style="117" hidden="1" customWidth="1"/>
    <col min="39" max="40" width="6.5703125" style="22" hidden="1" customWidth="1"/>
    <col min="41" max="42" width="6.5703125" style="22" customWidth="1"/>
    <col min="43" max="43" width="6.5703125" style="22" hidden="1" customWidth="1"/>
    <col min="44" max="47" width="3.85546875" style="117" hidden="1" customWidth="1"/>
    <col min="48" max="52" width="9.140625" style="22" hidden="1" customWidth="1"/>
    <col min="53" max="53" width="9.140625" style="118" hidden="1" customWidth="1"/>
    <col min="54" max="55" width="9.140625" style="22" hidden="1" customWidth="1"/>
    <col min="56" max="16384" width="9.140625" style="22"/>
  </cols>
  <sheetData>
    <row r="1" spans="1:55" ht="18.75">
      <c r="A1" s="238" t="s">
        <v>202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</row>
    <row r="2" spans="1:55" ht="5.25" customHeight="1"/>
    <row r="3" spans="1:55" ht="65.25" customHeight="1">
      <c r="A3" s="240" t="s">
        <v>23</v>
      </c>
      <c r="B3" s="239" t="s">
        <v>24</v>
      </c>
      <c r="C3" s="219" t="s">
        <v>25</v>
      </c>
      <c r="D3" s="244" t="s">
        <v>317</v>
      </c>
      <c r="E3" s="220" t="s">
        <v>385</v>
      </c>
      <c r="F3" s="220" t="s">
        <v>385</v>
      </c>
      <c r="G3" s="220" t="s">
        <v>385</v>
      </c>
      <c r="H3" s="239" t="s">
        <v>309</v>
      </c>
      <c r="I3" s="239"/>
      <c r="J3" s="239"/>
      <c r="K3" s="239"/>
      <c r="L3" s="239" t="s">
        <v>300</v>
      </c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</row>
    <row r="4" spans="1:55" ht="33" customHeight="1">
      <c r="A4" s="240"/>
      <c r="B4" s="239"/>
      <c r="C4" s="219"/>
      <c r="D4" s="245"/>
      <c r="E4" s="221"/>
      <c r="F4" s="221"/>
      <c r="G4" s="221"/>
      <c r="H4" s="219" t="s">
        <v>124</v>
      </c>
      <c r="I4" s="239" t="s">
        <v>297</v>
      </c>
      <c r="J4" s="239"/>
      <c r="K4" s="239"/>
      <c r="L4" s="239" t="s">
        <v>378</v>
      </c>
      <c r="M4" s="239"/>
      <c r="N4" s="239"/>
      <c r="O4" s="239"/>
      <c r="P4" s="239"/>
      <c r="Q4" s="239"/>
      <c r="R4" s="239"/>
      <c r="S4" s="239"/>
      <c r="T4" s="239"/>
      <c r="U4" s="239" t="s">
        <v>379</v>
      </c>
      <c r="V4" s="239"/>
      <c r="W4" s="239"/>
      <c r="X4" s="239"/>
      <c r="Y4" s="239"/>
      <c r="Z4" s="239"/>
      <c r="AA4" s="239"/>
      <c r="AB4" s="239"/>
      <c r="AC4" s="239"/>
      <c r="AD4" s="239" t="s">
        <v>18</v>
      </c>
      <c r="AE4" s="239"/>
      <c r="AF4" s="239"/>
      <c r="AG4" s="239"/>
      <c r="AH4" s="239"/>
      <c r="AI4" s="239"/>
      <c r="AJ4" s="239"/>
      <c r="AK4" s="239"/>
      <c r="AL4" s="239"/>
      <c r="AM4" s="239" t="s">
        <v>380</v>
      </c>
      <c r="AN4" s="239"/>
      <c r="AO4" s="239"/>
      <c r="AP4" s="239"/>
      <c r="AQ4" s="239"/>
      <c r="AR4" s="239"/>
      <c r="AS4" s="239"/>
      <c r="AT4" s="239"/>
      <c r="AU4" s="239"/>
    </row>
    <row r="5" spans="1:55" ht="15.75" customHeight="1">
      <c r="A5" s="240"/>
      <c r="B5" s="239"/>
      <c r="C5" s="219"/>
      <c r="D5" s="245"/>
      <c r="E5" s="221"/>
      <c r="F5" s="221"/>
      <c r="G5" s="221"/>
      <c r="H5" s="219"/>
      <c r="I5" s="219" t="s">
        <v>298</v>
      </c>
      <c r="J5" s="219" t="s">
        <v>299</v>
      </c>
      <c r="K5" s="219" t="s">
        <v>26</v>
      </c>
      <c r="L5" s="219" t="s">
        <v>298</v>
      </c>
      <c r="M5" s="219" t="s">
        <v>299</v>
      </c>
      <c r="N5" s="219" t="s">
        <v>376</v>
      </c>
      <c r="O5" s="219" t="s">
        <v>377</v>
      </c>
      <c r="P5" s="219" t="s">
        <v>26</v>
      </c>
      <c r="Q5" s="224" t="s">
        <v>313</v>
      </c>
      <c r="R5" s="224"/>
      <c r="S5" s="224"/>
      <c r="T5" s="224"/>
      <c r="U5" s="219" t="s">
        <v>298</v>
      </c>
      <c r="V5" s="219" t="s">
        <v>299</v>
      </c>
      <c r="W5" s="219" t="s">
        <v>374</v>
      </c>
      <c r="X5" s="219" t="s">
        <v>375</v>
      </c>
      <c r="Y5" s="219" t="s">
        <v>26</v>
      </c>
      <c r="Z5" s="224" t="s">
        <v>313</v>
      </c>
      <c r="AA5" s="224"/>
      <c r="AB5" s="224"/>
      <c r="AC5" s="224"/>
      <c r="AD5" s="219" t="s">
        <v>298</v>
      </c>
      <c r="AE5" s="219" t="s">
        <v>299</v>
      </c>
      <c r="AF5" s="219" t="s">
        <v>372</v>
      </c>
      <c r="AG5" s="219" t="s">
        <v>373</v>
      </c>
      <c r="AH5" s="219" t="s">
        <v>26</v>
      </c>
      <c r="AI5" s="224" t="s">
        <v>313</v>
      </c>
      <c r="AJ5" s="224"/>
      <c r="AK5" s="224"/>
      <c r="AL5" s="224"/>
      <c r="AM5" s="219" t="s">
        <v>298</v>
      </c>
      <c r="AN5" s="219" t="s">
        <v>299</v>
      </c>
      <c r="AO5" s="219" t="s">
        <v>370</v>
      </c>
      <c r="AP5" s="219" t="s">
        <v>371</v>
      </c>
      <c r="AQ5" s="219" t="s">
        <v>26</v>
      </c>
      <c r="AR5" s="224" t="s">
        <v>313</v>
      </c>
      <c r="AS5" s="224"/>
      <c r="AT5" s="224"/>
      <c r="AU5" s="224"/>
    </row>
    <row r="6" spans="1:55" ht="74.25" customHeight="1">
      <c r="A6" s="240"/>
      <c r="B6" s="239"/>
      <c r="C6" s="219"/>
      <c r="D6" s="246"/>
      <c r="E6" s="222"/>
      <c r="F6" s="222"/>
      <c r="G6" s="222"/>
      <c r="H6" s="219"/>
      <c r="I6" s="219"/>
      <c r="J6" s="219"/>
      <c r="K6" s="219"/>
      <c r="L6" s="219"/>
      <c r="M6" s="219"/>
      <c r="N6" s="219"/>
      <c r="O6" s="219"/>
      <c r="P6" s="219"/>
      <c r="Q6" s="164" t="s">
        <v>314</v>
      </c>
      <c r="R6" s="164" t="s">
        <v>306</v>
      </c>
      <c r="S6" s="164" t="s">
        <v>315</v>
      </c>
      <c r="T6" s="164" t="s">
        <v>316</v>
      </c>
      <c r="U6" s="219"/>
      <c r="V6" s="219"/>
      <c r="W6" s="219"/>
      <c r="X6" s="219"/>
      <c r="Y6" s="219"/>
      <c r="Z6" s="164" t="s">
        <v>314</v>
      </c>
      <c r="AA6" s="164" t="s">
        <v>306</v>
      </c>
      <c r="AB6" s="164" t="s">
        <v>315</v>
      </c>
      <c r="AC6" s="164" t="s">
        <v>316</v>
      </c>
      <c r="AD6" s="219"/>
      <c r="AE6" s="219"/>
      <c r="AF6" s="219"/>
      <c r="AG6" s="219"/>
      <c r="AH6" s="219"/>
      <c r="AI6" s="164" t="s">
        <v>314</v>
      </c>
      <c r="AJ6" s="164" t="s">
        <v>306</v>
      </c>
      <c r="AK6" s="164" t="s">
        <v>315</v>
      </c>
      <c r="AL6" s="164" t="s">
        <v>316</v>
      </c>
      <c r="AM6" s="219"/>
      <c r="AN6" s="219"/>
      <c r="AO6" s="219"/>
      <c r="AP6" s="219"/>
      <c r="AQ6" s="219"/>
      <c r="AR6" s="164" t="s">
        <v>314</v>
      </c>
      <c r="AS6" s="164" t="s">
        <v>306</v>
      </c>
      <c r="AT6" s="164" t="s">
        <v>315</v>
      </c>
      <c r="AU6" s="164" t="s">
        <v>316</v>
      </c>
      <c r="AV6" s="22" t="s">
        <v>121</v>
      </c>
      <c r="AX6" s="22" t="s">
        <v>122</v>
      </c>
      <c r="BA6" s="119">
        <v>0.3</v>
      </c>
      <c r="BC6" s="22" t="s">
        <v>153</v>
      </c>
    </row>
    <row r="7" spans="1:55" s="55" customForma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12</v>
      </c>
      <c r="M7" s="34">
        <v>13</v>
      </c>
      <c r="N7" s="34">
        <v>11</v>
      </c>
      <c r="O7" s="34">
        <v>12</v>
      </c>
      <c r="P7" s="34">
        <v>14</v>
      </c>
      <c r="Q7" s="149"/>
      <c r="R7" s="149"/>
      <c r="S7" s="149"/>
      <c r="T7" s="149"/>
      <c r="U7" s="34">
        <v>15</v>
      </c>
      <c r="V7" s="34">
        <v>16</v>
      </c>
      <c r="W7" s="34">
        <v>13</v>
      </c>
      <c r="X7" s="34">
        <v>14</v>
      </c>
      <c r="Y7" s="34">
        <v>17</v>
      </c>
      <c r="Z7" s="149"/>
      <c r="AA7" s="149"/>
      <c r="AB7" s="149"/>
      <c r="AC7" s="149"/>
      <c r="AD7" s="34">
        <v>18</v>
      </c>
      <c r="AE7" s="34">
        <v>19</v>
      </c>
      <c r="AF7" s="34">
        <v>15</v>
      </c>
      <c r="AG7" s="34">
        <v>16</v>
      </c>
      <c r="AH7" s="34">
        <v>20</v>
      </c>
      <c r="AI7" s="149"/>
      <c r="AJ7" s="149"/>
      <c r="AK7" s="149"/>
      <c r="AL7" s="149"/>
      <c r="AM7" s="34">
        <v>21</v>
      </c>
      <c r="AN7" s="34">
        <v>22</v>
      </c>
      <c r="AO7" s="34">
        <v>17</v>
      </c>
      <c r="AP7" s="34">
        <v>18</v>
      </c>
      <c r="AQ7" s="34">
        <v>23</v>
      </c>
      <c r="AR7" s="149"/>
      <c r="AS7" s="149"/>
      <c r="AT7" s="149"/>
      <c r="AU7" s="149"/>
      <c r="BA7" s="120"/>
    </row>
    <row r="8" spans="1:55" s="36" customFormat="1" hidden="1">
      <c r="A8" s="18" t="s">
        <v>27</v>
      </c>
      <c r="B8" s="19" t="s">
        <v>28</v>
      </c>
      <c r="C8" s="33"/>
      <c r="D8" s="33"/>
      <c r="E8" s="20">
        <f>SUM(E9:E19)</f>
        <v>0</v>
      </c>
      <c r="F8" s="20">
        <f>SUM(F9:F19)</f>
        <v>0</v>
      </c>
      <c r="G8" s="20">
        <f>SUM(G9:G19)</f>
        <v>0</v>
      </c>
      <c r="H8" s="17"/>
      <c r="I8" s="20"/>
      <c r="J8" s="20"/>
      <c r="K8" s="20">
        <f>SUM(K9:K19)</f>
        <v>0</v>
      </c>
      <c r="L8" s="20"/>
      <c r="M8" s="20"/>
      <c r="N8" s="20"/>
      <c r="O8" s="20"/>
      <c r="P8" s="20"/>
      <c r="Q8" s="150"/>
      <c r="R8" s="150"/>
      <c r="S8" s="150"/>
      <c r="T8" s="150"/>
      <c r="U8" s="129"/>
      <c r="V8" s="129"/>
      <c r="W8" s="20"/>
      <c r="X8" s="20"/>
      <c r="Y8" s="129"/>
      <c r="Z8" s="151"/>
      <c r="AA8" s="151"/>
      <c r="AB8" s="151"/>
      <c r="AC8" s="151"/>
      <c r="AD8" s="129"/>
      <c r="AE8" s="129"/>
      <c r="AF8" s="20"/>
      <c r="AG8" s="20"/>
      <c r="AH8" s="129"/>
      <c r="AI8" s="151"/>
      <c r="AJ8" s="151"/>
      <c r="AK8" s="151"/>
      <c r="AL8" s="151"/>
      <c r="AM8" s="129"/>
      <c r="AN8" s="129"/>
      <c r="AO8" s="20"/>
      <c r="AP8" s="20"/>
      <c r="AQ8" s="129"/>
      <c r="AR8" s="151"/>
      <c r="AS8" s="151"/>
      <c r="AT8" s="151"/>
      <c r="AU8" s="151"/>
      <c r="BA8" s="121"/>
    </row>
    <row r="9" spans="1:55" hidden="1">
      <c r="A9" s="31" t="s">
        <v>130</v>
      </c>
      <c r="B9" s="37" t="s">
        <v>129</v>
      </c>
      <c r="C9" s="38"/>
      <c r="D9" s="3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52"/>
      <c r="R9" s="152"/>
      <c r="S9" s="152"/>
      <c r="T9" s="152"/>
      <c r="U9" s="130"/>
      <c r="V9" s="130"/>
      <c r="W9" s="17"/>
      <c r="X9" s="17"/>
      <c r="Y9" s="130"/>
      <c r="Z9" s="151"/>
      <c r="AA9" s="151"/>
      <c r="AB9" s="151"/>
      <c r="AC9" s="151"/>
      <c r="AD9" s="130"/>
      <c r="AE9" s="130"/>
      <c r="AF9" s="17"/>
      <c r="AG9" s="17"/>
      <c r="AH9" s="130"/>
      <c r="AI9" s="151"/>
      <c r="AJ9" s="151"/>
      <c r="AK9" s="151"/>
      <c r="AL9" s="151"/>
      <c r="AM9" s="130"/>
      <c r="AN9" s="130"/>
      <c r="AO9" s="17"/>
      <c r="AP9" s="17"/>
      <c r="AQ9" s="130"/>
      <c r="AR9" s="151"/>
      <c r="AS9" s="151"/>
      <c r="AT9" s="151"/>
      <c r="AU9" s="151"/>
      <c r="AV9" s="22">
        <v>195</v>
      </c>
      <c r="AX9" s="22">
        <f t="shared" ref="AX9:AX19" si="0">G9-AV9</f>
        <v>-195</v>
      </c>
    </row>
    <row r="10" spans="1:55" hidden="1">
      <c r="A10" s="31" t="s">
        <v>131</v>
      </c>
      <c r="B10" s="37" t="s">
        <v>29</v>
      </c>
      <c r="C10" s="38"/>
      <c r="D10" s="38"/>
      <c r="E10" s="17"/>
      <c r="F10" s="17"/>
      <c r="G10" s="56"/>
      <c r="H10" s="56"/>
      <c r="I10" s="56"/>
      <c r="J10" s="56"/>
      <c r="K10" s="17"/>
      <c r="L10" s="17"/>
      <c r="M10" s="17"/>
      <c r="N10" s="17"/>
      <c r="O10" s="17"/>
      <c r="P10" s="17"/>
      <c r="Q10" s="152"/>
      <c r="R10" s="152"/>
      <c r="S10" s="152"/>
      <c r="T10" s="152"/>
      <c r="U10" s="130"/>
      <c r="V10" s="130"/>
      <c r="W10" s="17"/>
      <c r="X10" s="17"/>
      <c r="Y10" s="130"/>
      <c r="Z10" s="151"/>
      <c r="AA10" s="151"/>
      <c r="AB10" s="151"/>
      <c r="AC10" s="151"/>
      <c r="AD10" s="130"/>
      <c r="AE10" s="130"/>
      <c r="AF10" s="17"/>
      <c r="AG10" s="17"/>
      <c r="AH10" s="130"/>
      <c r="AI10" s="151"/>
      <c r="AJ10" s="151"/>
      <c r="AK10" s="151"/>
      <c r="AL10" s="151"/>
      <c r="AM10" s="130"/>
      <c r="AN10" s="130"/>
      <c r="AO10" s="17"/>
      <c r="AP10" s="17"/>
      <c r="AQ10" s="130"/>
      <c r="AR10" s="151"/>
      <c r="AS10" s="151"/>
      <c r="AT10" s="151"/>
      <c r="AU10" s="151"/>
      <c r="AV10" s="22">
        <v>117</v>
      </c>
      <c r="AX10" s="22">
        <f t="shared" si="0"/>
        <v>-117</v>
      </c>
    </row>
    <row r="11" spans="1:55" hidden="1">
      <c r="A11" s="31" t="s">
        <v>132</v>
      </c>
      <c r="B11" s="37" t="s">
        <v>37</v>
      </c>
      <c r="C11" s="38"/>
      <c r="D11" s="38"/>
      <c r="E11" s="17"/>
      <c r="F11" s="17"/>
      <c r="G11" s="56"/>
      <c r="H11" s="56"/>
      <c r="I11" s="56"/>
      <c r="J11" s="56"/>
      <c r="K11" s="17"/>
      <c r="L11" s="17"/>
      <c r="M11" s="17"/>
      <c r="N11" s="17"/>
      <c r="O11" s="17"/>
      <c r="P11" s="17"/>
      <c r="Q11" s="152"/>
      <c r="R11" s="152"/>
      <c r="S11" s="152"/>
      <c r="T11" s="152"/>
      <c r="U11" s="130"/>
      <c r="V11" s="130"/>
      <c r="W11" s="17"/>
      <c r="X11" s="17"/>
      <c r="Y11" s="130"/>
      <c r="Z11" s="151"/>
      <c r="AA11" s="151"/>
      <c r="AB11" s="151"/>
      <c r="AC11" s="151"/>
      <c r="AD11" s="130"/>
      <c r="AE11" s="130"/>
      <c r="AF11" s="17"/>
      <c r="AG11" s="17"/>
      <c r="AH11" s="130"/>
      <c r="AI11" s="151"/>
      <c r="AJ11" s="151"/>
      <c r="AK11" s="151"/>
      <c r="AL11" s="151"/>
      <c r="AM11" s="130"/>
      <c r="AN11" s="130"/>
      <c r="AO11" s="17"/>
      <c r="AP11" s="17"/>
      <c r="AQ11" s="130"/>
      <c r="AR11" s="151"/>
      <c r="AS11" s="151"/>
      <c r="AT11" s="151"/>
      <c r="AU11" s="151"/>
      <c r="AV11" s="22">
        <v>234</v>
      </c>
      <c r="AX11" s="22">
        <f t="shared" si="0"/>
        <v>-234</v>
      </c>
    </row>
    <row r="12" spans="1:55" hidden="1">
      <c r="A12" s="31" t="s">
        <v>133</v>
      </c>
      <c r="B12" s="37" t="s">
        <v>30</v>
      </c>
      <c r="C12" s="38"/>
      <c r="D12" s="38"/>
      <c r="E12" s="17"/>
      <c r="F12" s="17"/>
      <c r="G12" s="56"/>
      <c r="H12" s="56"/>
      <c r="I12" s="56"/>
      <c r="J12" s="56"/>
      <c r="K12" s="17"/>
      <c r="L12" s="17"/>
      <c r="M12" s="17"/>
      <c r="N12" s="17"/>
      <c r="O12" s="17"/>
      <c r="P12" s="17"/>
      <c r="Q12" s="152"/>
      <c r="R12" s="152"/>
      <c r="S12" s="152"/>
      <c r="T12" s="152"/>
      <c r="U12" s="130"/>
      <c r="V12" s="130"/>
      <c r="W12" s="17"/>
      <c r="X12" s="17"/>
      <c r="Y12" s="130"/>
      <c r="Z12" s="151"/>
      <c r="AA12" s="151"/>
      <c r="AB12" s="151"/>
      <c r="AC12" s="151"/>
      <c r="AD12" s="130"/>
      <c r="AE12" s="130"/>
      <c r="AF12" s="17"/>
      <c r="AG12" s="17"/>
      <c r="AH12" s="130"/>
      <c r="AI12" s="151"/>
      <c r="AJ12" s="151"/>
      <c r="AK12" s="151"/>
      <c r="AL12" s="151"/>
      <c r="AM12" s="130"/>
      <c r="AN12" s="130"/>
      <c r="AO12" s="17"/>
      <c r="AP12" s="17"/>
      <c r="AQ12" s="130"/>
      <c r="AR12" s="151"/>
      <c r="AS12" s="151"/>
      <c r="AT12" s="151"/>
      <c r="AU12" s="151"/>
      <c r="AV12" s="22">
        <v>117</v>
      </c>
      <c r="AX12" s="22">
        <f t="shared" si="0"/>
        <v>-117</v>
      </c>
    </row>
    <row r="13" spans="1:55" hidden="1">
      <c r="A13" s="31" t="s">
        <v>134</v>
      </c>
      <c r="B13" s="37" t="s">
        <v>34</v>
      </c>
      <c r="C13" s="39"/>
      <c r="D13" s="39"/>
      <c r="E13" s="17"/>
      <c r="F13" s="17"/>
      <c r="G13" s="56"/>
      <c r="H13" s="56"/>
      <c r="I13" s="56"/>
      <c r="J13" s="56"/>
      <c r="K13" s="17"/>
      <c r="L13" s="17"/>
      <c r="M13" s="17"/>
      <c r="N13" s="17"/>
      <c r="O13" s="17"/>
      <c r="P13" s="17"/>
      <c r="Q13" s="152"/>
      <c r="R13" s="152"/>
      <c r="S13" s="152"/>
      <c r="T13" s="152"/>
      <c r="U13" s="17"/>
      <c r="V13" s="17"/>
      <c r="W13" s="17"/>
      <c r="X13" s="17"/>
      <c r="Y13" s="17"/>
      <c r="Z13" s="152"/>
      <c r="AA13" s="152"/>
      <c r="AB13" s="152"/>
      <c r="AC13" s="152"/>
      <c r="AD13" s="130"/>
      <c r="AE13" s="130"/>
      <c r="AF13" s="17"/>
      <c r="AG13" s="17"/>
      <c r="AH13" s="130"/>
      <c r="AI13" s="151"/>
      <c r="AJ13" s="151"/>
      <c r="AK13" s="151"/>
      <c r="AL13" s="151"/>
      <c r="AM13" s="130"/>
      <c r="AN13" s="130"/>
      <c r="AO13" s="17"/>
      <c r="AP13" s="17"/>
      <c r="AQ13" s="130"/>
      <c r="AR13" s="151"/>
      <c r="AS13" s="151"/>
      <c r="AT13" s="151"/>
      <c r="AU13" s="151"/>
      <c r="AV13" s="22">
        <v>117</v>
      </c>
      <c r="AX13" s="22">
        <f t="shared" si="0"/>
        <v>-117</v>
      </c>
    </row>
    <row r="14" spans="1:55" hidden="1">
      <c r="A14" s="31" t="s">
        <v>135</v>
      </c>
      <c r="B14" s="37" t="s">
        <v>35</v>
      </c>
      <c r="C14" s="38"/>
      <c r="D14" s="38"/>
      <c r="E14" s="17"/>
      <c r="F14" s="17"/>
      <c r="G14" s="56"/>
      <c r="H14" s="56"/>
      <c r="I14" s="56"/>
      <c r="J14" s="56"/>
      <c r="K14" s="17"/>
      <c r="L14" s="17"/>
      <c r="M14" s="17"/>
      <c r="N14" s="17"/>
      <c r="O14" s="17"/>
      <c r="P14" s="17"/>
      <c r="Q14" s="152"/>
      <c r="R14" s="152"/>
      <c r="S14" s="152"/>
      <c r="T14" s="152"/>
      <c r="U14" s="130"/>
      <c r="V14" s="130"/>
      <c r="W14" s="17"/>
      <c r="X14" s="17"/>
      <c r="Y14" s="130"/>
      <c r="Z14" s="151"/>
      <c r="AA14" s="151"/>
      <c r="AB14" s="151"/>
      <c r="AC14" s="151"/>
      <c r="AD14" s="130"/>
      <c r="AE14" s="130"/>
      <c r="AF14" s="17"/>
      <c r="AG14" s="17"/>
      <c r="AH14" s="130"/>
      <c r="AI14" s="151"/>
      <c r="AJ14" s="151"/>
      <c r="AK14" s="151"/>
      <c r="AL14" s="151"/>
      <c r="AM14" s="130"/>
      <c r="AN14" s="130"/>
      <c r="AO14" s="17"/>
      <c r="AP14" s="17"/>
      <c r="AQ14" s="130"/>
      <c r="AR14" s="151"/>
      <c r="AS14" s="151"/>
      <c r="AT14" s="151"/>
      <c r="AU14" s="151"/>
      <c r="AV14" s="22">
        <v>70</v>
      </c>
      <c r="AX14" s="22">
        <f t="shared" si="0"/>
        <v>-70</v>
      </c>
    </row>
    <row r="15" spans="1:55" hidden="1">
      <c r="A15" s="31" t="s">
        <v>136</v>
      </c>
      <c r="B15" s="37" t="s">
        <v>54</v>
      </c>
      <c r="C15" s="39"/>
      <c r="D15" s="39"/>
      <c r="E15" s="17"/>
      <c r="F15" s="17"/>
      <c r="G15" s="56"/>
      <c r="H15" s="56"/>
      <c r="I15" s="56"/>
      <c r="J15" s="56"/>
      <c r="K15" s="17"/>
      <c r="L15" s="17"/>
      <c r="M15" s="17"/>
      <c r="N15" s="17"/>
      <c r="O15" s="17"/>
      <c r="P15" s="17"/>
      <c r="Q15" s="152"/>
      <c r="R15" s="152"/>
      <c r="S15" s="152"/>
      <c r="T15" s="152"/>
      <c r="U15" s="130"/>
      <c r="V15" s="130"/>
      <c r="W15" s="17"/>
      <c r="X15" s="17"/>
      <c r="Y15" s="130"/>
      <c r="Z15" s="151"/>
      <c r="AA15" s="151"/>
      <c r="AB15" s="151"/>
      <c r="AC15" s="151"/>
      <c r="AD15" s="130"/>
      <c r="AE15" s="130"/>
      <c r="AF15" s="17"/>
      <c r="AG15" s="17"/>
      <c r="AH15" s="130"/>
      <c r="AI15" s="151"/>
      <c r="AJ15" s="151"/>
      <c r="AK15" s="151"/>
      <c r="AL15" s="151"/>
      <c r="AM15" s="130"/>
      <c r="AN15" s="130"/>
      <c r="AO15" s="17"/>
      <c r="AP15" s="17"/>
      <c r="AQ15" s="130"/>
      <c r="AR15" s="151"/>
      <c r="AS15" s="151"/>
      <c r="AT15" s="151"/>
      <c r="AU15" s="151"/>
      <c r="AV15" s="22">
        <v>100</v>
      </c>
      <c r="AX15" s="22">
        <f t="shared" si="0"/>
        <v>-100</v>
      </c>
    </row>
    <row r="16" spans="1:55" hidden="1">
      <c r="A16" s="31" t="s">
        <v>137</v>
      </c>
      <c r="B16" s="37" t="s">
        <v>38</v>
      </c>
      <c r="C16" s="38"/>
      <c r="D16" s="38"/>
      <c r="E16" s="17"/>
      <c r="F16" s="17"/>
      <c r="G16" s="56"/>
      <c r="H16" s="56"/>
      <c r="I16" s="56"/>
      <c r="J16" s="56"/>
      <c r="K16" s="17"/>
      <c r="L16" s="17"/>
      <c r="M16" s="17"/>
      <c r="N16" s="17"/>
      <c r="O16" s="17"/>
      <c r="P16" s="17"/>
      <c r="Q16" s="152"/>
      <c r="R16" s="152"/>
      <c r="S16" s="152"/>
      <c r="T16" s="152"/>
      <c r="U16" s="130"/>
      <c r="V16" s="130"/>
      <c r="W16" s="17"/>
      <c r="X16" s="17"/>
      <c r="Y16" s="130"/>
      <c r="Z16" s="151"/>
      <c r="AA16" s="151"/>
      <c r="AB16" s="151"/>
      <c r="AC16" s="151"/>
      <c r="AD16" s="130"/>
      <c r="AE16" s="130"/>
      <c r="AF16" s="17"/>
      <c r="AG16" s="17"/>
      <c r="AH16" s="130"/>
      <c r="AI16" s="151"/>
      <c r="AJ16" s="151"/>
      <c r="AK16" s="151"/>
      <c r="AL16" s="151"/>
      <c r="AM16" s="130"/>
      <c r="AN16" s="130"/>
      <c r="AO16" s="17"/>
      <c r="AP16" s="17"/>
      <c r="AQ16" s="130"/>
      <c r="AR16" s="151"/>
      <c r="AS16" s="151"/>
      <c r="AT16" s="151"/>
      <c r="AU16" s="151"/>
      <c r="AV16" s="22">
        <v>121</v>
      </c>
      <c r="AX16" s="22">
        <f t="shared" si="0"/>
        <v>-121</v>
      </c>
    </row>
    <row r="17" spans="1:54" hidden="1">
      <c r="A17" s="31" t="s">
        <v>138</v>
      </c>
      <c r="B17" s="37" t="s">
        <v>32</v>
      </c>
      <c r="C17" s="39"/>
      <c r="D17" s="39"/>
      <c r="E17" s="17"/>
      <c r="F17" s="17"/>
      <c r="G17" s="56"/>
      <c r="H17" s="56"/>
      <c r="I17" s="56"/>
      <c r="J17" s="56"/>
      <c r="K17" s="17"/>
      <c r="L17" s="17"/>
      <c r="M17" s="17"/>
      <c r="N17" s="17"/>
      <c r="O17" s="17"/>
      <c r="P17" s="17"/>
      <c r="Q17" s="152"/>
      <c r="R17" s="152"/>
      <c r="S17" s="152"/>
      <c r="T17" s="152"/>
      <c r="U17" s="17"/>
      <c r="V17" s="17"/>
      <c r="W17" s="17"/>
      <c r="X17" s="17"/>
      <c r="Y17" s="17"/>
      <c r="Z17" s="152"/>
      <c r="AA17" s="152"/>
      <c r="AB17" s="152"/>
      <c r="AC17" s="152"/>
      <c r="AD17" s="130"/>
      <c r="AE17" s="130"/>
      <c r="AF17" s="17"/>
      <c r="AG17" s="17"/>
      <c r="AH17" s="130"/>
      <c r="AI17" s="151"/>
      <c r="AJ17" s="151"/>
      <c r="AK17" s="151"/>
      <c r="AL17" s="151"/>
      <c r="AM17" s="130"/>
      <c r="AN17" s="130"/>
      <c r="AO17" s="17"/>
      <c r="AP17" s="17"/>
      <c r="AQ17" s="130"/>
      <c r="AR17" s="151"/>
      <c r="AS17" s="151"/>
      <c r="AT17" s="151"/>
      <c r="AU17" s="151"/>
      <c r="AV17" s="22">
        <v>78</v>
      </c>
      <c r="AX17" s="22">
        <f t="shared" si="0"/>
        <v>-78</v>
      </c>
    </row>
    <row r="18" spans="1:54" ht="31.5" hidden="1">
      <c r="A18" s="31" t="s">
        <v>139</v>
      </c>
      <c r="B18" s="32" t="s">
        <v>31</v>
      </c>
      <c r="C18" s="38"/>
      <c r="D18" s="38"/>
      <c r="E18" s="17"/>
      <c r="F18" s="17"/>
      <c r="G18" s="56"/>
      <c r="H18" s="56"/>
      <c r="I18" s="56"/>
      <c r="J18" s="56"/>
      <c r="K18" s="17"/>
      <c r="L18" s="17"/>
      <c r="M18" s="17"/>
      <c r="N18" s="17"/>
      <c r="O18" s="17"/>
      <c r="P18" s="17"/>
      <c r="Q18" s="152"/>
      <c r="R18" s="152"/>
      <c r="S18" s="152"/>
      <c r="T18" s="152"/>
      <c r="U18" s="130"/>
      <c r="V18" s="130"/>
      <c r="W18" s="17"/>
      <c r="X18" s="17"/>
      <c r="Y18" s="130"/>
      <c r="Z18" s="151"/>
      <c r="AA18" s="151"/>
      <c r="AB18" s="151"/>
      <c r="AC18" s="151"/>
      <c r="AD18" s="130"/>
      <c r="AE18" s="130"/>
      <c r="AF18" s="17"/>
      <c r="AG18" s="17"/>
      <c r="AH18" s="130"/>
      <c r="AI18" s="151"/>
      <c r="AJ18" s="151"/>
      <c r="AK18" s="151"/>
      <c r="AL18" s="151"/>
      <c r="AM18" s="130"/>
      <c r="AN18" s="130"/>
      <c r="AO18" s="17"/>
      <c r="AP18" s="17"/>
      <c r="AQ18" s="130"/>
      <c r="AR18" s="151"/>
      <c r="AS18" s="151"/>
      <c r="AT18" s="151"/>
      <c r="AU18" s="151"/>
      <c r="AV18" s="22">
        <v>108</v>
      </c>
      <c r="AX18" s="22">
        <f t="shared" si="0"/>
        <v>-108</v>
      </c>
    </row>
    <row r="19" spans="1:54" hidden="1">
      <c r="A19" s="31" t="s">
        <v>140</v>
      </c>
      <c r="B19" s="37" t="s">
        <v>33</v>
      </c>
      <c r="C19" s="39"/>
      <c r="D19" s="39"/>
      <c r="E19" s="17"/>
      <c r="F19" s="17"/>
      <c r="G19" s="56"/>
      <c r="H19" s="56"/>
      <c r="I19" s="56"/>
      <c r="J19" s="56"/>
      <c r="K19" s="17"/>
      <c r="L19" s="17"/>
      <c r="M19" s="17"/>
      <c r="N19" s="17"/>
      <c r="O19" s="17"/>
      <c r="P19" s="17"/>
      <c r="Q19" s="152"/>
      <c r="R19" s="152"/>
      <c r="S19" s="152"/>
      <c r="T19" s="152"/>
      <c r="U19" s="130"/>
      <c r="V19" s="130"/>
      <c r="W19" s="17"/>
      <c r="X19" s="17"/>
      <c r="Y19" s="130"/>
      <c r="Z19" s="151"/>
      <c r="AA19" s="151"/>
      <c r="AB19" s="151"/>
      <c r="AC19" s="151"/>
      <c r="AD19" s="130"/>
      <c r="AE19" s="130"/>
      <c r="AF19" s="17"/>
      <c r="AG19" s="17"/>
      <c r="AH19" s="130"/>
      <c r="AI19" s="151"/>
      <c r="AJ19" s="151"/>
      <c r="AK19" s="151"/>
      <c r="AL19" s="151"/>
      <c r="AM19" s="130"/>
      <c r="AN19" s="130"/>
      <c r="AO19" s="17"/>
      <c r="AP19" s="17"/>
      <c r="AQ19" s="130"/>
      <c r="AR19" s="151"/>
      <c r="AS19" s="151"/>
      <c r="AT19" s="151"/>
      <c r="AU19" s="151"/>
      <c r="AV19" s="22">
        <v>36</v>
      </c>
      <c r="AX19" s="22">
        <f t="shared" si="0"/>
        <v>-36</v>
      </c>
    </row>
    <row r="20" spans="1:54" ht="31.5">
      <c r="A20" s="18" t="s">
        <v>39</v>
      </c>
      <c r="B20" s="21" t="s">
        <v>40</v>
      </c>
      <c r="C20" s="33"/>
      <c r="D20" s="33"/>
      <c r="E20" s="20">
        <f t="shared" ref="E20:F20" si="1">SUM(E21:E26)</f>
        <v>792</v>
      </c>
      <c r="F20" s="20">
        <f t="shared" si="1"/>
        <v>264</v>
      </c>
      <c r="G20" s="58">
        <f>SUM(G21:G26)</f>
        <v>528</v>
      </c>
      <c r="H20" s="58">
        <f t="shared" ref="H20:J20" si="2">SUM(H21:H26)</f>
        <v>60</v>
      </c>
      <c r="I20" s="20">
        <f t="shared" si="2"/>
        <v>28</v>
      </c>
      <c r="J20" s="20">
        <f t="shared" si="2"/>
        <v>32</v>
      </c>
      <c r="K20" s="20">
        <f t="shared" ref="K20" si="3">SUM(K21:K26)</f>
        <v>0</v>
      </c>
      <c r="L20" s="20"/>
      <c r="M20" s="20"/>
      <c r="N20" s="20"/>
      <c r="O20" s="20"/>
      <c r="P20" s="20"/>
      <c r="Q20" s="150"/>
      <c r="R20" s="150"/>
      <c r="S20" s="150"/>
      <c r="T20" s="150"/>
      <c r="U20" s="20"/>
      <c r="V20" s="20"/>
      <c r="W20" s="20"/>
      <c r="X20" s="20"/>
      <c r="Y20" s="20"/>
      <c r="Z20" s="150"/>
      <c r="AA20" s="150"/>
      <c r="AB20" s="150"/>
      <c r="AC20" s="150"/>
      <c r="AD20" s="20"/>
      <c r="AE20" s="20"/>
      <c r="AF20" s="20"/>
      <c r="AG20" s="20"/>
      <c r="AH20" s="20"/>
      <c r="AI20" s="150"/>
      <c r="AJ20" s="150"/>
      <c r="AK20" s="150"/>
      <c r="AL20" s="150"/>
      <c r="AM20" s="20"/>
      <c r="AN20" s="20"/>
      <c r="AO20" s="20"/>
      <c r="AP20" s="20"/>
      <c r="AQ20" s="20"/>
      <c r="AR20" s="150"/>
      <c r="AS20" s="150"/>
      <c r="AT20" s="150"/>
      <c r="AU20" s="150"/>
    </row>
    <row r="21" spans="1:54">
      <c r="A21" s="31" t="s">
        <v>41</v>
      </c>
      <c r="B21" s="32" t="s">
        <v>42</v>
      </c>
      <c r="C21" s="74" t="s">
        <v>392</v>
      </c>
      <c r="D21" s="179">
        <f>Q21+Z21+AI21+AR21</f>
        <v>1</v>
      </c>
      <c r="E21" s="56">
        <f t="shared" ref="E21:E23" si="4">F21+G21</f>
        <v>62</v>
      </c>
      <c r="F21" s="56">
        <v>14</v>
      </c>
      <c r="G21" s="57">
        <v>48</v>
      </c>
      <c r="H21" s="57">
        <f t="shared" ref="H21:H22" si="5">SUM(I21:K21)</f>
        <v>12</v>
      </c>
      <c r="I21" s="57">
        <f t="shared" ref="I21:J23" si="6">L21+U21+AD21+AM21</f>
        <v>8</v>
      </c>
      <c r="J21" s="57">
        <f t="shared" si="6"/>
        <v>4</v>
      </c>
      <c r="K21" s="57">
        <f t="shared" ref="K21:K23" si="7">P21+Y21+AH21+AQ21</f>
        <v>0</v>
      </c>
      <c r="L21" s="56"/>
      <c r="M21" s="56"/>
      <c r="N21" s="56"/>
      <c r="O21" s="56"/>
      <c r="P21" s="56"/>
      <c r="Q21" s="180"/>
      <c r="R21" s="180"/>
      <c r="S21" s="180"/>
      <c r="T21" s="180"/>
      <c r="U21" s="56">
        <v>8</v>
      </c>
      <c r="V21" s="56">
        <v>4</v>
      </c>
      <c r="W21" s="56">
        <v>2</v>
      </c>
      <c r="X21" s="56">
        <v>10</v>
      </c>
      <c r="Y21" s="56"/>
      <c r="Z21" s="180">
        <v>1</v>
      </c>
      <c r="AA21" s="180"/>
      <c r="AB21" s="180">
        <v>1</v>
      </c>
      <c r="AC21" s="180"/>
      <c r="AD21" s="56"/>
      <c r="AE21" s="56"/>
      <c r="AF21" s="56"/>
      <c r="AG21" s="56"/>
      <c r="AH21" s="56"/>
      <c r="AI21" s="180"/>
      <c r="AJ21" s="180"/>
      <c r="AK21" s="180"/>
      <c r="AL21" s="180"/>
      <c r="AM21" s="56"/>
      <c r="AN21" s="56"/>
      <c r="AO21" s="56"/>
      <c r="AP21" s="56"/>
      <c r="AQ21" s="17"/>
      <c r="AR21" s="152"/>
      <c r="AS21" s="152"/>
      <c r="AT21" s="152"/>
      <c r="AU21" s="152"/>
      <c r="AV21" s="22">
        <f t="shared" ref="AV21:AV66" si="8">SUM(U21:AU21)</f>
        <v>26</v>
      </c>
      <c r="AX21" s="22">
        <f t="shared" ref="AX21:AX26" si="9">G21-AV21</f>
        <v>22</v>
      </c>
      <c r="BA21" s="118">
        <f>G21*0.3</f>
        <v>14.399999999999999</v>
      </c>
      <c r="BB21" s="22">
        <v>48</v>
      </c>
    </row>
    <row r="22" spans="1:54">
      <c r="A22" s="31" t="s">
        <v>44</v>
      </c>
      <c r="B22" s="32" t="s">
        <v>30</v>
      </c>
      <c r="C22" s="74" t="s">
        <v>36</v>
      </c>
      <c r="D22" s="179">
        <f t="shared" ref="D22:D23" si="10">Q22+Z22+AI22+AR22</f>
        <v>0</v>
      </c>
      <c r="E22" s="56">
        <f t="shared" si="4"/>
        <v>62</v>
      </c>
      <c r="F22" s="56">
        <v>14</v>
      </c>
      <c r="G22" s="57">
        <v>48</v>
      </c>
      <c r="H22" s="57">
        <f t="shared" si="5"/>
        <v>12</v>
      </c>
      <c r="I22" s="57">
        <f t="shared" si="6"/>
        <v>8</v>
      </c>
      <c r="J22" s="57">
        <f t="shared" si="6"/>
        <v>4</v>
      </c>
      <c r="K22" s="57">
        <f t="shared" si="7"/>
        <v>0</v>
      </c>
      <c r="L22" s="56">
        <v>8</v>
      </c>
      <c r="M22" s="56">
        <v>4</v>
      </c>
      <c r="N22" s="56">
        <v>12</v>
      </c>
      <c r="O22" s="168"/>
      <c r="P22" s="168"/>
      <c r="Q22" s="152"/>
      <c r="R22" s="152"/>
      <c r="S22" s="152">
        <v>1</v>
      </c>
      <c r="T22" s="152"/>
      <c r="U22" s="168"/>
      <c r="V22" s="168"/>
      <c r="W22" s="168"/>
      <c r="X22" s="168"/>
      <c r="Y22" s="168"/>
      <c r="Z22" s="152"/>
      <c r="AA22" s="152"/>
      <c r="AB22" s="152"/>
      <c r="AC22" s="152"/>
      <c r="AD22" s="168"/>
      <c r="AE22" s="168"/>
      <c r="AF22" s="168"/>
      <c r="AG22" s="168"/>
      <c r="AH22" s="168"/>
      <c r="AI22" s="152"/>
      <c r="AJ22" s="152"/>
      <c r="AK22" s="152"/>
      <c r="AL22" s="152"/>
      <c r="AM22" s="168"/>
      <c r="AN22" s="168"/>
      <c r="AO22" s="168"/>
      <c r="AP22" s="168"/>
      <c r="AQ22" s="17"/>
      <c r="AR22" s="152"/>
      <c r="AS22" s="152"/>
      <c r="AT22" s="152"/>
      <c r="AU22" s="152"/>
      <c r="AV22" s="22">
        <f t="shared" si="8"/>
        <v>0</v>
      </c>
      <c r="AX22" s="22">
        <f t="shared" si="9"/>
        <v>48</v>
      </c>
      <c r="BA22" s="118">
        <f t="shared" ref="BA22:BA66" si="11">G22*0.3</f>
        <v>14.399999999999999</v>
      </c>
      <c r="BB22" s="22">
        <v>48</v>
      </c>
    </row>
    <row r="23" spans="1:54">
      <c r="A23" s="31" t="s">
        <v>45</v>
      </c>
      <c r="B23" s="32" t="s">
        <v>49</v>
      </c>
      <c r="C23" s="74" t="s">
        <v>301</v>
      </c>
      <c r="D23" s="179">
        <f t="shared" si="10"/>
        <v>0</v>
      </c>
      <c r="E23" s="56">
        <f t="shared" si="4"/>
        <v>72</v>
      </c>
      <c r="F23" s="56">
        <v>24</v>
      </c>
      <c r="G23" s="57">
        <v>48</v>
      </c>
      <c r="H23" s="57">
        <f t="shared" ref="H23" si="12">SUM(I23:K23)</f>
        <v>8</v>
      </c>
      <c r="I23" s="57">
        <f t="shared" si="6"/>
        <v>4</v>
      </c>
      <c r="J23" s="57">
        <f t="shared" si="6"/>
        <v>4</v>
      </c>
      <c r="K23" s="57">
        <f t="shared" si="7"/>
        <v>0</v>
      </c>
      <c r="L23" s="56"/>
      <c r="M23" s="56"/>
      <c r="N23" s="56"/>
      <c r="O23" s="56"/>
      <c r="P23" s="56"/>
      <c r="Q23" s="180"/>
      <c r="R23" s="180"/>
      <c r="S23" s="180"/>
      <c r="T23" s="180"/>
      <c r="U23" s="56">
        <v>4</v>
      </c>
      <c r="V23" s="56">
        <v>4</v>
      </c>
      <c r="W23" s="56">
        <v>8</v>
      </c>
      <c r="X23" s="56"/>
      <c r="Y23" s="56"/>
      <c r="Z23" s="180"/>
      <c r="AA23" s="180"/>
      <c r="AB23" s="180"/>
      <c r="AC23" s="180"/>
      <c r="AD23" s="56"/>
      <c r="AE23" s="56"/>
      <c r="AF23" s="56"/>
      <c r="AG23" s="56"/>
      <c r="AH23" s="56"/>
      <c r="AI23" s="180"/>
      <c r="AJ23" s="180"/>
      <c r="AK23" s="180"/>
      <c r="AL23" s="180"/>
      <c r="AM23" s="56"/>
      <c r="AN23" s="56"/>
      <c r="AO23" s="56"/>
      <c r="AP23" s="56"/>
      <c r="AQ23" s="17"/>
      <c r="AR23" s="152"/>
      <c r="AS23" s="152">
        <v>1</v>
      </c>
      <c r="AT23" s="152"/>
      <c r="AU23" s="152"/>
      <c r="AV23" s="22">
        <f>SUM(U23:AU23)</f>
        <v>17</v>
      </c>
      <c r="AX23" s="22">
        <f t="shared" si="9"/>
        <v>31</v>
      </c>
      <c r="BA23" s="118">
        <f t="shared" si="11"/>
        <v>14.399999999999999</v>
      </c>
      <c r="BB23" s="22">
        <v>168</v>
      </c>
    </row>
    <row r="24" spans="1:54" ht="31.5">
      <c r="A24" s="31" t="s">
        <v>46</v>
      </c>
      <c r="B24" s="32" t="s">
        <v>386</v>
      </c>
      <c r="C24" s="74" t="s">
        <v>388</v>
      </c>
      <c r="D24" s="179">
        <f t="shared" ref="D24:D26" si="13">Q24+Z24+AI24+AR24</f>
        <v>0</v>
      </c>
      <c r="E24" s="56">
        <f t="shared" ref="E24:E26" si="14">F24+G24</f>
        <v>188</v>
      </c>
      <c r="F24" s="56">
        <v>20</v>
      </c>
      <c r="G24" s="57">
        <v>168</v>
      </c>
      <c r="H24" s="57">
        <f>SUM(I24:K24)</f>
        <v>18</v>
      </c>
      <c r="I24" s="57">
        <f t="shared" ref="I24:I26" si="15">L24+U24+AD24+AM24</f>
        <v>2</v>
      </c>
      <c r="J24" s="57">
        <f t="shared" ref="J24:J26" si="16">M24+V24+AE24+AN24</f>
        <v>16</v>
      </c>
      <c r="K24" s="57">
        <f t="shared" ref="K24:K26" si="17">P24+Y24+AH24+AQ24</f>
        <v>0</v>
      </c>
      <c r="L24" s="56">
        <v>2</v>
      </c>
      <c r="M24" s="56">
        <v>4</v>
      </c>
      <c r="N24" s="56">
        <v>2</v>
      </c>
      <c r="O24" s="56">
        <v>4</v>
      </c>
      <c r="P24" s="56"/>
      <c r="Q24" s="180"/>
      <c r="R24" s="180">
        <v>1</v>
      </c>
      <c r="S24" s="180"/>
      <c r="T24" s="180"/>
      <c r="U24" s="56"/>
      <c r="V24" s="56">
        <v>4</v>
      </c>
      <c r="W24" s="56"/>
      <c r="X24" s="56">
        <v>4</v>
      </c>
      <c r="Y24" s="56"/>
      <c r="Z24" s="180"/>
      <c r="AA24" s="180">
        <v>1</v>
      </c>
      <c r="AB24" s="180"/>
      <c r="AC24" s="180"/>
      <c r="AD24" s="56"/>
      <c r="AE24" s="56">
        <v>4</v>
      </c>
      <c r="AF24" s="56"/>
      <c r="AG24" s="56">
        <v>4</v>
      </c>
      <c r="AH24" s="56"/>
      <c r="AI24" s="180"/>
      <c r="AJ24" s="180">
        <v>1</v>
      </c>
      <c r="AK24" s="180"/>
      <c r="AL24" s="180"/>
      <c r="AM24" s="56"/>
      <c r="AN24" s="56">
        <v>4</v>
      </c>
      <c r="AO24" s="56"/>
      <c r="AP24" s="56">
        <v>4</v>
      </c>
      <c r="AQ24" s="17"/>
      <c r="AR24" s="152"/>
      <c r="AS24" s="152"/>
      <c r="AT24" s="152"/>
      <c r="AU24" s="152"/>
      <c r="AV24" s="22">
        <f t="shared" si="8"/>
        <v>26</v>
      </c>
      <c r="AX24" s="22">
        <f t="shared" si="9"/>
        <v>142</v>
      </c>
      <c r="BA24" s="118">
        <f t="shared" si="11"/>
        <v>50.4</v>
      </c>
      <c r="BB24" s="22">
        <v>168</v>
      </c>
    </row>
    <row r="25" spans="1:54">
      <c r="A25" s="31" t="s">
        <v>95</v>
      </c>
      <c r="B25" s="32" t="s">
        <v>34</v>
      </c>
      <c r="C25" s="74" t="s">
        <v>301</v>
      </c>
      <c r="D25" s="179">
        <f t="shared" si="13"/>
        <v>0</v>
      </c>
      <c r="E25" s="56">
        <f t="shared" si="14"/>
        <v>336</v>
      </c>
      <c r="F25" s="56">
        <v>168</v>
      </c>
      <c r="G25" s="57">
        <v>168</v>
      </c>
      <c r="H25" s="57">
        <f t="shared" ref="H25:H26" si="18">SUM(I25:K25)</f>
        <v>2</v>
      </c>
      <c r="I25" s="57">
        <f t="shared" si="15"/>
        <v>2</v>
      </c>
      <c r="J25" s="57">
        <f t="shared" si="16"/>
        <v>0</v>
      </c>
      <c r="K25" s="57">
        <f t="shared" si="17"/>
        <v>0</v>
      </c>
      <c r="L25" s="56">
        <v>2</v>
      </c>
      <c r="M25" s="56"/>
      <c r="N25" s="56">
        <v>2</v>
      </c>
      <c r="O25" s="56"/>
      <c r="P25" s="56"/>
      <c r="Q25" s="180"/>
      <c r="R25" s="180">
        <v>1</v>
      </c>
      <c r="S25" s="180"/>
      <c r="T25" s="180"/>
      <c r="U25" s="56"/>
      <c r="V25" s="56"/>
      <c r="W25" s="56"/>
      <c r="X25" s="56"/>
      <c r="Y25" s="56"/>
      <c r="Z25" s="180"/>
      <c r="AA25" s="180"/>
      <c r="AB25" s="180"/>
      <c r="AC25" s="180"/>
      <c r="AD25" s="56"/>
      <c r="AE25" s="56"/>
      <c r="AF25" s="56"/>
      <c r="AG25" s="56"/>
      <c r="AH25" s="56"/>
      <c r="AI25" s="180"/>
      <c r="AJ25" s="180"/>
      <c r="AK25" s="180"/>
      <c r="AL25" s="180"/>
      <c r="AM25" s="56"/>
      <c r="AN25" s="56"/>
      <c r="AO25" s="56"/>
      <c r="AP25" s="56"/>
      <c r="AQ25" s="17"/>
      <c r="AR25" s="152"/>
      <c r="AS25" s="152"/>
      <c r="AT25" s="152"/>
      <c r="AU25" s="152"/>
      <c r="AV25" s="22">
        <f t="shared" si="8"/>
        <v>0</v>
      </c>
      <c r="AX25" s="22">
        <f t="shared" si="9"/>
        <v>168</v>
      </c>
      <c r="BA25" s="118">
        <f t="shared" si="11"/>
        <v>50.4</v>
      </c>
      <c r="BB25" s="22">
        <v>48</v>
      </c>
    </row>
    <row r="26" spans="1:54">
      <c r="A26" s="31" t="s">
        <v>48</v>
      </c>
      <c r="B26" s="32" t="s">
        <v>47</v>
      </c>
      <c r="C26" s="74" t="s">
        <v>36</v>
      </c>
      <c r="D26" s="179">
        <f t="shared" si="13"/>
        <v>0</v>
      </c>
      <c r="E26" s="56">
        <f t="shared" si="14"/>
        <v>72</v>
      </c>
      <c r="F26" s="56">
        <v>24</v>
      </c>
      <c r="G26" s="57">
        <v>48</v>
      </c>
      <c r="H26" s="57">
        <f t="shared" si="18"/>
        <v>8</v>
      </c>
      <c r="I26" s="57">
        <v>4</v>
      </c>
      <c r="J26" s="57">
        <v>4</v>
      </c>
      <c r="K26" s="57">
        <f t="shared" si="17"/>
        <v>0</v>
      </c>
      <c r="L26" s="56">
        <v>4</v>
      </c>
      <c r="M26" s="56">
        <v>4</v>
      </c>
      <c r="N26" s="56">
        <v>8</v>
      </c>
      <c r="O26" s="56"/>
      <c r="P26" s="56"/>
      <c r="Q26" s="180"/>
      <c r="R26" s="180"/>
      <c r="S26" s="180"/>
      <c r="T26" s="180"/>
      <c r="U26" s="56">
        <v>4</v>
      </c>
      <c r="V26" s="56">
        <v>4</v>
      </c>
      <c r="W26" s="56"/>
      <c r="X26" s="168"/>
      <c r="Y26" s="168"/>
      <c r="Z26" s="152"/>
      <c r="AA26" s="152">
        <v>1</v>
      </c>
      <c r="AB26" s="152"/>
      <c r="AC26" s="152"/>
      <c r="AD26" s="168"/>
      <c r="AE26" s="168"/>
      <c r="AF26" s="168"/>
      <c r="AG26" s="168"/>
      <c r="AH26" s="168"/>
      <c r="AI26" s="152"/>
      <c r="AJ26" s="152"/>
      <c r="AK26" s="152"/>
      <c r="AL26" s="152"/>
      <c r="AM26" s="168"/>
      <c r="AN26" s="168"/>
      <c r="AO26" s="168"/>
      <c r="AP26" s="168"/>
      <c r="AQ26" s="17"/>
      <c r="AR26" s="152"/>
      <c r="AS26" s="152"/>
      <c r="AT26" s="152"/>
      <c r="AU26" s="152"/>
      <c r="AV26" s="22">
        <f t="shared" si="8"/>
        <v>9</v>
      </c>
      <c r="AX26" s="22">
        <f t="shared" si="9"/>
        <v>39</v>
      </c>
      <c r="BA26" s="118">
        <f t="shared" si="11"/>
        <v>14.399999999999999</v>
      </c>
      <c r="BB26" s="22">
        <v>48</v>
      </c>
    </row>
    <row r="27" spans="1:54" ht="31.5">
      <c r="A27" s="18" t="s">
        <v>50</v>
      </c>
      <c r="B27" s="21" t="s">
        <v>51</v>
      </c>
      <c r="C27" s="181"/>
      <c r="D27" s="181"/>
      <c r="E27" s="58">
        <f t="shared" ref="E27:F27" si="19">SUM(E28:E30)</f>
        <v>276</v>
      </c>
      <c r="F27" s="58">
        <f t="shared" si="19"/>
        <v>92</v>
      </c>
      <c r="G27" s="58">
        <f>SUM(G28:G30)</f>
        <v>184</v>
      </c>
      <c r="H27" s="58">
        <f t="shared" ref="H27:K27" si="20">SUM(H28:H30)</f>
        <v>50</v>
      </c>
      <c r="I27" s="58">
        <f t="shared" si="20"/>
        <v>24</v>
      </c>
      <c r="J27" s="58">
        <f t="shared" si="20"/>
        <v>26</v>
      </c>
      <c r="K27" s="58">
        <f t="shared" si="20"/>
        <v>0</v>
      </c>
      <c r="L27" s="58"/>
      <c r="M27" s="58"/>
      <c r="N27" s="58"/>
      <c r="O27" s="58"/>
      <c r="P27" s="58"/>
      <c r="Q27" s="135"/>
      <c r="R27" s="135"/>
      <c r="S27" s="135"/>
      <c r="T27" s="135"/>
      <c r="U27" s="58"/>
      <c r="V27" s="58"/>
      <c r="W27" s="58"/>
      <c r="X27" s="169"/>
      <c r="Y27" s="169"/>
      <c r="Z27" s="150"/>
      <c r="AA27" s="150"/>
      <c r="AB27" s="150"/>
      <c r="AC27" s="150"/>
      <c r="AD27" s="169"/>
      <c r="AE27" s="169"/>
      <c r="AF27" s="169"/>
      <c r="AG27" s="169"/>
      <c r="AH27" s="169"/>
      <c r="AI27" s="150"/>
      <c r="AJ27" s="150"/>
      <c r="AK27" s="150"/>
      <c r="AL27" s="150"/>
      <c r="AM27" s="169"/>
      <c r="AN27" s="169"/>
      <c r="AO27" s="169"/>
      <c r="AP27" s="169"/>
      <c r="AQ27" s="124"/>
      <c r="AR27" s="150"/>
      <c r="AS27" s="150"/>
      <c r="AT27" s="150"/>
      <c r="AU27" s="152"/>
      <c r="AV27" s="22">
        <f t="shared" si="8"/>
        <v>0</v>
      </c>
      <c r="BA27" s="118">
        <f t="shared" si="11"/>
        <v>55.199999999999996</v>
      </c>
    </row>
    <row r="28" spans="1:54">
      <c r="A28" s="31" t="s">
        <v>52</v>
      </c>
      <c r="B28" s="32" t="s">
        <v>37</v>
      </c>
      <c r="C28" s="74" t="s">
        <v>392</v>
      </c>
      <c r="D28" s="179">
        <f t="shared" ref="D28:D30" si="21">Q28+Z28+AI28+AR28</f>
        <v>1</v>
      </c>
      <c r="E28" s="56">
        <f t="shared" ref="E28:E30" si="22">F28+G28</f>
        <v>108</v>
      </c>
      <c r="F28" s="56">
        <f t="shared" ref="F28:F30" si="23">ROUND(G28/2,0)</f>
        <v>36</v>
      </c>
      <c r="G28" s="57">
        <v>72</v>
      </c>
      <c r="H28" s="57">
        <f t="shared" ref="H28" si="24">SUM(I28:K28)</f>
        <v>20</v>
      </c>
      <c r="I28" s="57">
        <f t="shared" ref="I28:J30" si="25">L28+U28+AD28+AM28</f>
        <v>10</v>
      </c>
      <c r="J28" s="57">
        <f t="shared" si="25"/>
        <v>10</v>
      </c>
      <c r="K28" s="57">
        <f>P28+Y28+AH28+AQ28</f>
        <v>0</v>
      </c>
      <c r="L28" s="56">
        <v>10</v>
      </c>
      <c r="M28" s="56">
        <v>10</v>
      </c>
      <c r="N28" s="56">
        <v>2</v>
      </c>
      <c r="O28" s="56">
        <v>18</v>
      </c>
      <c r="P28" s="56"/>
      <c r="Q28" s="180">
        <v>1</v>
      </c>
      <c r="R28" s="180"/>
      <c r="S28" s="180">
        <v>1</v>
      </c>
      <c r="T28" s="180"/>
      <c r="U28" s="56"/>
      <c r="V28" s="56"/>
      <c r="W28" s="56"/>
      <c r="X28" s="56"/>
      <c r="Y28" s="56"/>
      <c r="Z28" s="180"/>
      <c r="AA28" s="180"/>
      <c r="AB28" s="180"/>
      <c r="AC28" s="180"/>
      <c r="AD28" s="56"/>
      <c r="AE28" s="56"/>
      <c r="AF28" s="56"/>
      <c r="AG28" s="56"/>
      <c r="AH28" s="56"/>
      <c r="AI28" s="180"/>
      <c r="AJ28" s="180"/>
      <c r="AK28" s="180"/>
      <c r="AL28" s="180"/>
      <c r="AM28" s="56"/>
      <c r="AN28" s="56"/>
      <c r="AO28" s="56"/>
      <c r="AP28" s="56"/>
      <c r="AQ28" s="17"/>
      <c r="AR28" s="152"/>
      <c r="AS28" s="152"/>
      <c r="AT28" s="152"/>
      <c r="AU28" s="150"/>
      <c r="AV28" s="22">
        <f t="shared" si="8"/>
        <v>0</v>
      </c>
      <c r="AX28" s="22">
        <f>G28-AV28</f>
        <v>72</v>
      </c>
      <c r="BA28" s="118">
        <f t="shared" si="11"/>
        <v>21.599999999999998</v>
      </c>
      <c r="BB28" s="22">
        <v>72</v>
      </c>
    </row>
    <row r="29" spans="1:54">
      <c r="A29" s="31" t="s">
        <v>53</v>
      </c>
      <c r="B29" s="32" t="s">
        <v>54</v>
      </c>
      <c r="C29" s="74" t="s">
        <v>392</v>
      </c>
      <c r="D29" s="179">
        <f t="shared" si="21"/>
        <v>1</v>
      </c>
      <c r="E29" s="56">
        <f t="shared" si="22"/>
        <v>108</v>
      </c>
      <c r="F29" s="56">
        <f t="shared" si="23"/>
        <v>36</v>
      </c>
      <c r="G29" s="57">
        <v>72</v>
      </c>
      <c r="H29" s="57">
        <f t="shared" ref="H29:H30" si="26">SUM(I29:K29)</f>
        <v>20</v>
      </c>
      <c r="I29" s="57">
        <f t="shared" si="25"/>
        <v>8</v>
      </c>
      <c r="J29" s="57">
        <f t="shared" si="25"/>
        <v>12</v>
      </c>
      <c r="K29" s="57">
        <f>P29+Y29+AH29+AQ29</f>
        <v>0</v>
      </c>
      <c r="L29" s="56">
        <v>8</v>
      </c>
      <c r="M29" s="56">
        <v>12</v>
      </c>
      <c r="N29" s="56">
        <v>2</v>
      </c>
      <c r="O29" s="56">
        <v>18</v>
      </c>
      <c r="P29" s="56"/>
      <c r="Q29" s="180">
        <v>1</v>
      </c>
      <c r="R29" s="180"/>
      <c r="S29" s="180">
        <v>1</v>
      </c>
      <c r="T29" s="180"/>
      <c r="U29" s="56"/>
      <c r="V29" s="56"/>
      <c r="W29" s="56"/>
      <c r="X29" s="56"/>
      <c r="Y29" s="56"/>
      <c r="Z29" s="180"/>
      <c r="AA29" s="180"/>
      <c r="AB29" s="180"/>
      <c r="AC29" s="180"/>
      <c r="AD29" s="56"/>
      <c r="AE29" s="56"/>
      <c r="AF29" s="56"/>
      <c r="AG29" s="56"/>
      <c r="AH29" s="56"/>
      <c r="AI29" s="180"/>
      <c r="AJ29" s="180"/>
      <c r="AK29" s="180"/>
      <c r="AL29" s="180"/>
      <c r="AM29" s="56"/>
      <c r="AN29" s="56"/>
      <c r="AO29" s="56"/>
      <c r="AP29" s="56"/>
      <c r="AQ29" s="17"/>
      <c r="AR29" s="152"/>
      <c r="AS29" s="152"/>
      <c r="AT29" s="152"/>
      <c r="AU29" s="152"/>
      <c r="AV29" s="22">
        <f t="shared" si="8"/>
        <v>0</v>
      </c>
      <c r="AX29" s="22">
        <f>G29-AV29</f>
        <v>72</v>
      </c>
      <c r="BA29" s="118">
        <f t="shared" si="11"/>
        <v>21.599999999999998</v>
      </c>
      <c r="BB29" s="22">
        <v>72</v>
      </c>
    </row>
    <row r="30" spans="1:54" ht="31.5">
      <c r="A30" s="31" t="s">
        <v>55</v>
      </c>
      <c r="B30" s="32" t="s">
        <v>56</v>
      </c>
      <c r="C30" s="74" t="s">
        <v>36</v>
      </c>
      <c r="D30" s="179">
        <f t="shared" si="21"/>
        <v>0</v>
      </c>
      <c r="E30" s="56">
        <f t="shared" si="22"/>
        <v>60</v>
      </c>
      <c r="F30" s="56">
        <f t="shared" si="23"/>
        <v>20</v>
      </c>
      <c r="G30" s="57">
        <v>40</v>
      </c>
      <c r="H30" s="57">
        <f t="shared" si="26"/>
        <v>10</v>
      </c>
      <c r="I30" s="57">
        <f t="shared" si="25"/>
        <v>6</v>
      </c>
      <c r="J30" s="57">
        <f t="shared" si="25"/>
        <v>4</v>
      </c>
      <c r="K30" s="57">
        <f>P30+Y30+AH30+AQ30</f>
        <v>0</v>
      </c>
      <c r="L30" s="56"/>
      <c r="M30" s="56"/>
      <c r="N30" s="56"/>
      <c r="O30" s="56"/>
      <c r="P30" s="56"/>
      <c r="Q30" s="180"/>
      <c r="R30" s="180"/>
      <c r="S30" s="180"/>
      <c r="T30" s="180"/>
      <c r="U30" s="56"/>
      <c r="V30" s="56"/>
      <c r="W30" s="56"/>
      <c r="X30" s="56"/>
      <c r="Y30" s="56"/>
      <c r="Z30" s="180"/>
      <c r="AA30" s="180"/>
      <c r="AB30" s="180"/>
      <c r="AC30" s="180"/>
      <c r="AD30" s="56">
        <v>6</v>
      </c>
      <c r="AE30" s="56">
        <v>4</v>
      </c>
      <c r="AF30" s="56">
        <v>10</v>
      </c>
      <c r="AG30" s="56"/>
      <c r="AH30" s="56"/>
      <c r="AI30" s="180"/>
      <c r="AJ30" s="180">
        <v>1</v>
      </c>
      <c r="AK30" s="180"/>
      <c r="AL30" s="180"/>
      <c r="AM30" s="56"/>
      <c r="AN30" s="56"/>
      <c r="AO30" s="56"/>
      <c r="AP30" s="56"/>
      <c r="AQ30" s="17"/>
      <c r="AR30" s="152"/>
      <c r="AS30" s="152"/>
      <c r="AT30" s="152"/>
      <c r="AU30" s="152"/>
      <c r="AV30" s="22">
        <f t="shared" si="8"/>
        <v>21</v>
      </c>
      <c r="AX30" s="22">
        <f>G30-AV30</f>
        <v>19</v>
      </c>
      <c r="BA30" s="118">
        <f t="shared" si="11"/>
        <v>12</v>
      </c>
      <c r="BB30" s="22">
        <v>40</v>
      </c>
    </row>
    <row r="31" spans="1:54" s="36" customFormat="1">
      <c r="A31" s="18" t="s">
        <v>57</v>
      </c>
      <c r="B31" s="21" t="s">
        <v>58</v>
      </c>
      <c r="C31" s="77"/>
      <c r="D31" s="77"/>
      <c r="E31" s="101">
        <f>E32+E47</f>
        <v>4368</v>
      </c>
      <c r="F31" s="101">
        <f>F32+F47</f>
        <v>1156</v>
      </c>
      <c r="G31" s="101">
        <f>G32+G47</f>
        <v>3212</v>
      </c>
      <c r="H31" s="101">
        <f t="shared" ref="H31:K31" si="27">H32+H47</f>
        <v>530</v>
      </c>
      <c r="I31" s="101">
        <f t="shared" si="27"/>
        <v>182</v>
      </c>
      <c r="J31" s="101">
        <f t="shared" si="27"/>
        <v>288</v>
      </c>
      <c r="K31" s="101">
        <f t="shared" si="27"/>
        <v>60</v>
      </c>
      <c r="L31" s="58"/>
      <c r="M31" s="58"/>
      <c r="N31" s="58"/>
      <c r="O31" s="58"/>
      <c r="P31" s="58"/>
      <c r="Q31" s="135"/>
      <c r="R31" s="135"/>
      <c r="S31" s="135"/>
      <c r="T31" s="135"/>
      <c r="U31" s="58"/>
      <c r="V31" s="58"/>
      <c r="W31" s="58"/>
      <c r="X31" s="58"/>
      <c r="Y31" s="58"/>
      <c r="Z31" s="135"/>
      <c r="AA31" s="135"/>
      <c r="AB31" s="135"/>
      <c r="AC31" s="135"/>
      <c r="AD31" s="58"/>
      <c r="AE31" s="58"/>
      <c r="AF31" s="58"/>
      <c r="AG31" s="58"/>
      <c r="AH31" s="58"/>
      <c r="AI31" s="135"/>
      <c r="AJ31" s="135"/>
      <c r="AK31" s="135"/>
      <c r="AL31" s="135"/>
      <c r="AM31" s="58"/>
      <c r="AN31" s="58"/>
      <c r="AO31" s="58"/>
      <c r="AP31" s="58"/>
      <c r="AQ31" s="20"/>
      <c r="AR31" s="150"/>
      <c r="AS31" s="150"/>
      <c r="AT31" s="150"/>
      <c r="AU31" s="150"/>
      <c r="AV31" s="22">
        <f t="shared" si="8"/>
        <v>0</v>
      </c>
      <c r="AX31" s="22"/>
      <c r="BA31" s="118">
        <f t="shared" si="11"/>
        <v>963.59999999999991</v>
      </c>
    </row>
    <row r="32" spans="1:54" s="36" customFormat="1" ht="31.5">
      <c r="A32" s="59" t="s">
        <v>59</v>
      </c>
      <c r="B32" s="61" t="s">
        <v>60</v>
      </c>
      <c r="C32" s="182"/>
      <c r="D32" s="182"/>
      <c r="E32" s="103">
        <f>SUM(E33:E46)</f>
        <v>1392</v>
      </c>
      <c r="F32" s="103">
        <f>SUM(F33:F46)</f>
        <v>464</v>
      </c>
      <c r="G32" s="103">
        <f>SUM(G33:G46)</f>
        <v>928</v>
      </c>
      <c r="H32" s="103">
        <f t="shared" ref="H32:K32" si="28">SUM(H33:H46)</f>
        <v>240</v>
      </c>
      <c r="I32" s="103">
        <f t="shared" si="28"/>
        <v>90</v>
      </c>
      <c r="J32" s="103">
        <f t="shared" si="28"/>
        <v>150</v>
      </c>
      <c r="K32" s="103">
        <f t="shared" si="28"/>
        <v>0</v>
      </c>
      <c r="L32" s="103"/>
      <c r="M32" s="103"/>
      <c r="N32" s="103"/>
      <c r="O32" s="103"/>
      <c r="P32" s="103"/>
      <c r="Q32" s="135"/>
      <c r="R32" s="135"/>
      <c r="S32" s="135"/>
      <c r="T32" s="135"/>
      <c r="U32" s="103"/>
      <c r="V32" s="103"/>
      <c r="W32" s="103"/>
      <c r="X32" s="103"/>
      <c r="Y32" s="103"/>
      <c r="Z32" s="135"/>
      <c r="AA32" s="135"/>
      <c r="AB32" s="135"/>
      <c r="AC32" s="135"/>
      <c r="AD32" s="103"/>
      <c r="AE32" s="103"/>
      <c r="AF32" s="103"/>
      <c r="AG32" s="103"/>
      <c r="AH32" s="103"/>
      <c r="AI32" s="135"/>
      <c r="AJ32" s="135"/>
      <c r="AK32" s="135"/>
      <c r="AL32" s="135"/>
      <c r="AM32" s="103"/>
      <c r="AN32" s="103"/>
      <c r="AO32" s="103"/>
      <c r="AP32" s="103"/>
      <c r="AQ32" s="125"/>
      <c r="AR32" s="150"/>
      <c r="AS32" s="150"/>
      <c r="AT32" s="150"/>
      <c r="AU32" s="150"/>
      <c r="AV32" s="22">
        <f t="shared" si="8"/>
        <v>0</v>
      </c>
      <c r="AX32" s="22"/>
      <c r="BA32" s="118">
        <f t="shared" si="11"/>
        <v>278.39999999999998</v>
      </c>
    </row>
    <row r="33" spans="1:54">
      <c r="A33" s="31" t="s">
        <v>96</v>
      </c>
      <c r="B33" s="32" t="s">
        <v>61</v>
      </c>
      <c r="C33" s="74" t="s">
        <v>392</v>
      </c>
      <c r="D33" s="179">
        <f t="shared" ref="D33:D46" si="29">Q33+Z33+AI33+AR33</f>
        <v>1</v>
      </c>
      <c r="E33" s="168">
        <f t="shared" ref="E33:E46" si="30">F33+G33</f>
        <v>177</v>
      </c>
      <c r="F33" s="168">
        <f t="shared" ref="F33:F46" si="31">ROUND(G33/2,0)</f>
        <v>59</v>
      </c>
      <c r="G33" s="57">
        <v>118</v>
      </c>
      <c r="H33" s="57">
        <f t="shared" ref="H33" si="32">SUM(I33:K33)</f>
        <v>34</v>
      </c>
      <c r="I33" s="57">
        <f t="shared" ref="I33:I46" si="33">L33+U33+AD33+AM33</f>
        <v>6</v>
      </c>
      <c r="J33" s="57">
        <f t="shared" ref="J33:J46" si="34">M33+V33+AE33+AN33</f>
        <v>28</v>
      </c>
      <c r="K33" s="57">
        <f t="shared" ref="K33:K46" si="35">P33+Y33+AH33+AQ33</f>
        <v>0</v>
      </c>
      <c r="L33" s="56">
        <v>6</v>
      </c>
      <c r="M33" s="56">
        <v>28</v>
      </c>
      <c r="N33" s="56">
        <v>18</v>
      </c>
      <c r="O33" s="56">
        <v>16</v>
      </c>
      <c r="P33" s="56"/>
      <c r="Q33" s="180">
        <v>1</v>
      </c>
      <c r="R33" s="180"/>
      <c r="S33" s="180">
        <v>1</v>
      </c>
      <c r="T33" s="180"/>
      <c r="U33" s="56"/>
      <c r="V33" s="56"/>
      <c r="W33" s="56"/>
      <c r="X33" s="56"/>
      <c r="Y33" s="56"/>
      <c r="Z33" s="180"/>
      <c r="AA33" s="180"/>
      <c r="AB33" s="180"/>
      <c r="AC33" s="180"/>
      <c r="AD33" s="56"/>
      <c r="AE33" s="56"/>
      <c r="AF33" s="56"/>
      <c r="AG33" s="56"/>
      <c r="AH33" s="56"/>
      <c r="AI33" s="180"/>
      <c r="AJ33" s="180"/>
      <c r="AK33" s="180"/>
      <c r="AL33" s="180"/>
      <c r="AM33" s="56"/>
      <c r="AN33" s="56"/>
      <c r="AO33" s="56"/>
      <c r="AP33" s="56"/>
      <c r="AQ33" s="17"/>
      <c r="AR33" s="152"/>
      <c r="AS33" s="152"/>
      <c r="AT33" s="152"/>
      <c r="AU33" s="150"/>
      <c r="AV33" s="22">
        <f t="shared" si="8"/>
        <v>0</v>
      </c>
      <c r="AX33" s="22">
        <f t="shared" ref="AX33:AX38" si="36">G33-AV33</f>
        <v>118</v>
      </c>
      <c r="BA33" s="118">
        <f t="shared" si="11"/>
        <v>35.4</v>
      </c>
      <c r="BB33" s="22">
        <v>70</v>
      </c>
    </row>
    <row r="34" spans="1:54">
      <c r="A34" s="31" t="s">
        <v>62</v>
      </c>
      <c r="B34" s="32" t="s">
        <v>63</v>
      </c>
      <c r="C34" s="74" t="s">
        <v>391</v>
      </c>
      <c r="D34" s="179">
        <f t="shared" si="29"/>
        <v>1</v>
      </c>
      <c r="E34" s="168">
        <f t="shared" si="30"/>
        <v>198</v>
      </c>
      <c r="F34" s="168">
        <f t="shared" si="31"/>
        <v>66</v>
      </c>
      <c r="G34" s="57">
        <v>132</v>
      </c>
      <c r="H34" s="57">
        <f t="shared" ref="H34:H46" si="37">SUM(I34:K34)</f>
        <v>34</v>
      </c>
      <c r="I34" s="57">
        <f t="shared" si="33"/>
        <v>8</v>
      </c>
      <c r="J34" s="57">
        <f t="shared" si="34"/>
        <v>26</v>
      </c>
      <c r="K34" s="57">
        <f t="shared" si="35"/>
        <v>0</v>
      </c>
      <c r="L34" s="56">
        <v>8</v>
      </c>
      <c r="M34" s="56">
        <v>26</v>
      </c>
      <c r="N34" s="56">
        <v>18</v>
      </c>
      <c r="O34" s="56">
        <v>16</v>
      </c>
      <c r="P34" s="56"/>
      <c r="Q34" s="180">
        <v>1</v>
      </c>
      <c r="R34" s="180"/>
      <c r="S34" s="180"/>
      <c r="T34" s="180">
        <v>1</v>
      </c>
      <c r="U34" s="56"/>
      <c r="V34" s="56"/>
      <c r="W34" s="56"/>
      <c r="X34" s="56"/>
      <c r="Y34" s="56"/>
      <c r="Z34" s="180"/>
      <c r="AA34" s="180"/>
      <c r="AB34" s="180"/>
      <c r="AC34" s="180"/>
      <c r="AD34" s="56"/>
      <c r="AE34" s="56"/>
      <c r="AF34" s="56"/>
      <c r="AG34" s="56"/>
      <c r="AH34" s="56"/>
      <c r="AI34" s="180"/>
      <c r="AJ34" s="180"/>
      <c r="AK34" s="180"/>
      <c r="AL34" s="180"/>
      <c r="AM34" s="56"/>
      <c r="AN34" s="56"/>
      <c r="AO34" s="56"/>
      <c r="AP34" s="56"/>
      <c r="AQ34" s="17"/>
      <c r="AR34" s="152"/>
      <c r="AS34" s="152"/>
      <c r="AT34" s="152"/>
      <c r="AU34" s="152"/>
      <c r="AV34" s="22">
        <f t="shared" si="8"/>
        <v>0</v>
      </c>
      <c r="AX34" s="22">
        <f t="shared" si="36"/>
        <v>132</v>
      </c>
      <c r="BA34" s="118">
        <f t="shared" si="11"/>
        <v>39.6</v>
      </c>
      <c r="BB34" s="22">
        <v>92</v>
      </c>
    </row>
    <row r="35" spans="1:54">
      <c r="A35" s="31" t="s">
        <v>64</v>
      </c>
      <c r="B35" s="32" t="s">
        <v>65</v>
      </c>
      <c r="C35" s="74" t="s">
        <v>391</v>
      </c>
      <c r="D35" s="179">
        <f t="shared" si="29"/>
        <v>1</v>
      </c>
      <c r="E35" s="168">
        <f t="shared" si="30"/>
        <v>135</v>
      </c>
      <c r="F35" s="168">
        <f t="shared" si="31"/>
        <v>45</v>
      </c>
      <c r="G35" s="57">
        <v>90</v>
      </c>
      <c r="H35" s="57">
        <f t="shared" si="37"/>
        <v>24</v>
      </c>
      <c r="I35" s="57">
        <f t="shared" si="33"/>
        <v>10</v>
      </c>
      <c r="J35" s="57">
        <f t="shared" si="34"/>
        <v>14</v>
      </c>
      <c r="K35" s="57">
        <f t="shared" si="35"/>
        <v>0</v>
      </c>
      <c r="L35" s="56"/>
      <c r="M35" s="56"/>
      <c r="N35" s="56"/>
      <c r="O35" s="56"/>
      <c r="P35" s="56"/>
      <c r="Q35" s="180"/>
      <c r="R35" s="180"/>
      <c r="S35" s="180"/>
      <c r="T35" s="180"/>
      <c r="U35" s="56">
        <v>10</v>
      </c>
      <c r="V35" s="56">
        <v>14</v>
      </c>
      <c r="W35" s="56">
        <v>16</v>
      </c>
      <c r="X35" s="56">
        <v>8</v>
      </c>
      <c r="Y35" s="56"/>
      <c r="Z35" s="180">
        <v>1</v>
      </c>
      <c r="AA35" s="180"/>
      <c r="AB35" s="180"/>
      <c r="AC35" s="180">
        <v>1</v>
      </c>
      <c r="AD35" s="56"/>
      <c r="AE35" s="56"/>
      <c r="AF35" s="56"/>
      <c r="AG35" s="56"/>
      <c r="AH35" s="56"/>
      <c r="AI35" s="180"/>
      <c r="AJ35" s="180"/>
      <c r="AK35" s="180"/>
      <c r="AL35" s="180"/>
      <c r="AM35" s="56"/>
      <c r="AN35" s="56"/>
      <c r="AO35" s="56"/>
      <c r="AP35" s="56"/>
      <c r="AQ35" s="17"/>
      <c r="AR35" s="152"/>
      <c r="AS35" s="152"/>
      <c r="AT35" s="152"/>
      <c r="AU35" s="152"/>
      <c r="AV35" s="22">
        <f t="shared" si="8"/>
        <v>50</v>
      </c>
      <c r="AX35" s="22">
        <f t="shared" si="36"/>
        <v>40</v>
      </c>
      <c r="BA35" s="118">
        <f t="shared" si="11"/>
        <v>27</v>
      </c>
      <c r="BB35" s="22">
        <v>70</v>
      </c>
    </row>
    <row r="36" spans="1:54">
      <c r="A36" s="31" t="s">
        <v>66</v>
      </c>
      <c r="B36" s="37" t="s">
        <v>69</v>
      </c>
      <c r="C36" s="74" t="s">
        <v>391</v>
      </c>
      <c r="D36" s="179">
        <f t="shared" si="29"/>
        <v>1</v>
      </c>
      <c r="E36" s="168">
        <f t="shared" si="30"/>
        <v>105</v>
      </c>
      <c r="F36" s="168">
        <f t="shared" si="31"/>
        <v>35</v>
      </c>
      <c r="G36" s="57">
        <v>70</v>
      </c>
      <c r="H36" s="57">
        <f t="shared" si="37"/>
        <v>20</v>
      </c>
      <c r="I36" s="57">
        <f t="shared" si="33"/>
        <v>10</v>
      </c>
      <c r="J36" s="57">
        <f t="shared" si="34"/>
        <v>10</v>
      </c>
      <c r="K36" s="57">
        <f t="shared" si="35"/>
        <v>0</v>
      </c>
      <c r="L36" s="56">
        <v>10</v>
      </c>
      <c r="M36" s="56">
        <v>10</v>
      </c>
      <c r="N36" s="56">
        <v>14</v>
      </c>
      <c r="O36" s="56">
        <v>6</v>
      </c>
      <c r="P36" s="56"/>
      <c r="Q36" s="180">
        <v>1</v>
      </c>
      <c r="R36" s="180"/>
      <c r="S36" s="180"/>
      <c r="T36" s="180">
        <v>1</v>
      </c>
      <c r="U36" s="56"/>
      <c r="V36" s="56"/>
      <c r="W36" s="56"/>
      <c r="X36" s="56"/>
      <c r="Y36" s="56"/>
      <c r="Z36" s="180"/>
      <c r="AA36" s="180"/>
      <c r="AB36" s="180"/>
      <c r="AC36" s="180"/>
      <c r="AD36" s="56"/>
      <c r="AE36" s="56"/>
      <c r="AF36" s="56"/>
      <c r="AG36" s="56"/>
      <c r="AH36" s="56"/>
      <c r="AI36" s="180"/>
      <c r="AJ36" s="180"/>
      <c r="AK36" s="180"/>
      <c r="AL36" s="180"/>
      <c r="AM36" s="56"/>
      <c r="AN36" s="56"/>
      <c r="AO36" s="56"/>
      <c r="AP36" s="56"/>
      <c r="AQ36" s="17"/>
      <c r="AR36" s="152"/>
      <c r="AS36" s="152"/>
      <c r="AT36" s="152"/>
      <c r="AU36" s="152"/>
      <c r="AV36" s="22">
        <f t="shared" si="8"/>
        <v>0</v>
      </c>
      <c r="AX36" s="22">
        <f t="shared" si="36"/>
        <v>70</v>
      </c>
      <c r="BA36" s="118">
        <f t="shared" si="11"/>
        <v>21</v>
      </c>
      <c r="BB36" s="22">
        <v>60</v>
      </c>
    </row>
    <row r="37" spans="1:54">
      <c r="A37" s="31" t="s">
        <v>67</v>
      </c>
      <c r="B37" s="32" t="s">
        <v>141</v>
      </c>
      <c r="C37" s="74" t="s">
        <v>392</v>
      </c>
      <c r="D37" s="179">
        <f t="shared" si="29"/>
        <v>1</v>
      </c>
      <c r="E37" s="168">
        <f t="shared" si="30"/>
        <v>72</v>
      </c>
      <c r="F37" s="168">
        <f t="shared" si="31"/>
        <v>24</v>
      </c>
      <c r="G37" s="57">
        <v>48</v>
      </c>
      <c r="H37" s="57">
        <f t="shared" si="37"/>
        <v>12</v>
      </c>
      <c r="I37" s="57">
        <f t="shared" si="33"/>
        <v>6</v>
      </c>
      <c r="J37" s="57">
        <f t="shared" si="34"/>
        <v>6</v>
      </c>
      <c r="K37" s="57">
        <f t="shared" si="35"/>
        <v>0</v>
      </c>
      <c r="L37" s="56"/>
      <c r="M37" s="56"/>
      <c r="N37" s="56"/>
      <c r="O37" s="56"/>
      <c r="P37" s="56"/>
      <c r="Q37" s="180"/>
      <c r="R37" s="180"/>
      <c r="S37" s="180"/>
      <c r="T37" s="180"/>
      <c r="U37" s="56"/>
      <c r="V37" s="56"/>
      <c r="W37" s="56"/>
      <c r="X37" s="56"/>
      <c r="Y37" s="56"/>
      <c r="Z37" s="180"/>
      <c r="AA37" s="180"/>
      <c r="AB37" s="180"/>
      <c r="AC37" s="180"/>
      <c r="AD37" s="56"/>
      <c r="AE37" s="56"/>
      <c r="AF37" s="56"/>
      <c r="AG37" s="56"/>
      <c r="AH37" s="56"/>
      <c r="AI37" s="180"/>
      <c r="AJ37" s="180"/>
      <c r="AK37" s="180"/>
      <c r="AL37" s="180"/>
      <c r="AM37" s="56">
        <v>6</v>
      </c>
      <c r="AN37" s="56">
        <v>6</v>
      </c>
      <c r="AO37" s="56">
        <v>4</v>
      </c>
      <c r="AP37" s="56">
        <v>8</v>
      </c>
      <c r="AQ37" s="17"/>
      <c r="AR37" s="152">
        <v>1</v>
      </c>
      <c r="AS37" s="152"/>
      <c r="AT37" s="152">
        <v>1</v>
      </c>
      <c r="AU37" s="152"/>
      <c r="AV37" s="22">
        <f t="shared" si="8"/>
        <v>26</v>
      </c>
      <c r="AX37" s="22">
        <f t="shared" si="36"/>
        <v>22</v>
      </c>
      <c r="BA37" s="118">
        <f t="shared" si="11"/>
        <v>14.399999999999999</v>
      </c>
      <c r="BB37" s="22">
        <v>32</v>
      </c>
    </row>
    <row r="38" spans="1:54">
      <c r="A38" s="31" t="s">
        <v>68</v>
      </c>
      <c r="B38" s="32" t="s">
        <v>142</v>
      </c>
      <c r="C38" s="74" t="s">
        <v>392</v>
      </c>
      <c r="D38" s="179">
        <f t="shared" si="29"/>
        <v>1</v>
      </c>
      <c r="E38" s="168">
        <f t="shared" si="30"/>
        <v>54</v>
      </c>
      <c r="F38" s="168">
        <f t="shared" si="31"/>
        <v>18</v>
      </c>
      <c r="G38" s="57">
        <v>36</v>
      </c>
      <c r="H38" s="57">
        <f t="shared" si="37"/>
        <v>10</v>
      </c>
      <c r="I38" s="57">
        <f t="shared" si="33"/>
        <v>4</v>
      </c>
      <c r="J38" s="57">
        <f t="shared" si="34"/>
        <v>6</v>
      </c>
      <c r="K38" s="57">
        <f t="shared" si="35"/>
        <v>0</v>
      </c>
      <c r="L38" s="56"/>
      <c r="M38" s="56"/>
      <c r="N38" s="56"/>
      <c r="O38" s="56"/>
      <c r="P38" s="56"/>
      <c r="Q38" s="180"/>
      <c r="R38" s="180"/>
      <c r="S38" s="180"/>
      <c r="T38" s="180"/>
      <c r="U38" s="56"/>
      <c r="V38" s="56"/>
      <c r="W38" s="56"/>
      <c r="X38" s="56"/>
      <c r="Y38" s="56"/>
      <c r="Z38" s="180"/>
      <c r="AA38" s="180"/>
      <c r="AB38" s="180"/>
      <c r="AC38" s="180"/>
      <c r="AD38" s="56">
        <v>4</v>
      </c>
      <c r="AE38" s="56">
        <v>6</v>
      </c>
      <c r="AF38" s="56">
        <v>2</v>
      </c>
      <c r="AG38" s="56">
        <v>8</v>
      </c>
      <c r="AH38" s="56"/>
      <c r="AI38" s="180">
        <v>1</v>
      </c>
      <c r="AJ38" s="180"/>
      <c r="AK38" s="180">
        <v>1</v>
      </c>
      <c r="AL38" s="180"/>
      <c r="AM38" s="56"/>
      <c r="AN38" s="56"/>
      <c r="AO38" s="56"/>
      <c r="AP38" s="56"/>
      <c r="AQ38" s="17"/>
      <c r="AR38" s="152"/>
      <c r="AS38" s="152"/>
      <c r="AT38" s="152"/>
      <c r="AU38" s="152"/>
      <c r="AV38" s="22">
        <f t="shared" si="8"/>
        <v>22</v>
      </c>
      <c r="AX38" s="22">
        <f t="shared" si="36"/>
        <v>14</v>
      </c>
      <c r="BA38" s="118">
        <f t="shared" si="11"/>
        <v>10.799999999999999</v>
      </c>
      <c r="BB38" s="22">
        <v>32</v>
      </c>
    </row>
    <row r="39" spans="1:54" ht="31.5">
      <c r="A39" s="31" t="s">
        <v>70</v>
      </c>
      <c r="B39" s="32" t="s">
        <v>87</v>
      </c>
      <c r="C39" s="74" t="s">
        <v>392</v>
      </c>
      <c r="D39" s="179">
        <f t="shared" si="29"/>
        <v>1</v>
      </c>
      <c r="E39" s="168">
        <f t="shared" si="30"/>
        <v>54</v>
      </c>
      <c r="F39" s="168">
        <f t="shared" si="31"/>
        <v>18</v>
      </c>
      <c r="G39" s="57">
        <v>36</v>
      </c>
      <c r="H39" s="57">
        <f t="shared" si="37"/>
        <v>10</v>
      </c>
      <c r="I39" s="57">
        <f t="shared" si="33"/>
        <v>4</v>
      </c>
      <c r="J39" s="57">
        <f t="shared" si="34"/>
        <v>6</v>
      </c>
      <c r="K39" s="57">
        <f t="shared" si="35"/>
        <v>0</v>
      </c>
      <c r="L39" s="56"/>
      <c r="M39" s="56"/>
      <c r="N39" s="56"/>
      <c r="O39" s="56"/>
      <c r="P39" s="56"/>
      <c r="Q39" s="180"/>
      <c r="R39" s="180"/>
      <c r="S39" s="180"/>
      <c r="T39" s="180"/>
      <c r="U39" s="56">
        <v>4</v>
      </c>
      <c r="V39" s="56">
        <v>6</v>
      </c>
      <c r="W39" s="56">
        <v>2</v>
      </c>
      <c r="X39" s="56">
        <v>8</v>
      </c>
      <c r="Y39" s="56"/>
      <c r="Z39" s="180">
        <v>1</v>
      </c>
      <c r="AA39" s="180">
        <v>1</v>
      </c>
      <c r="AB39" s="180"/>
      <c r="AC39" s="180"/>
      <c r="AD39" s="56"/>
      <c r="AE39" s="56"/>
      <c r="AF39" s="56"/>
      <c r="AG39" s="56"/>
      <c r="AH39" s="56"/>
      <c r="AI39" s="180"/>
      <c r="AJ39" s="180"/>
      <c r="AK39" s="180"/>
      <c r="AL39" s="180"/>
      <c r="AM39" s="56"/>
      <c r="AN39" s="56"/>
      <c r="AO39" s="56"/>
      <c r="AP39" s="56"/>
      <c r="AQ39" s="17"/>
      <c r="AR39" s="152"/>
      <c r="AS39" s="152"/>
      <c r="AT39" s="152"/>
      <c r="AU39" s="152"/>
      <c r="BA39" s="118">
        <f t="shared" si="11"/>
        <v>10.799999999999999</v>
      </c>
      <c r="BB39" s="22">
        <v>32</v>
      </c>
    </row>
    <row r="40" spans="1:54" ht="31.5">
      <c r="A40" s="31" t="s">
        <v>71</v>
      </c>
      <c r="B40" s="32" t="s">
        <v>73</v>
      </c>
      <c r="C40" s="74" t="s">
        <v>392</v>
      </c>
      <c r="D40" s="179">
        <f t="shared" si="29"/>
        <v>1</v>
      </c>
      <c r="E40" s="168">
        <f t="shared" si="30"/>
        <v>90</v>
      </c>
      <c r="F40" s="168">
        <f t="shared" si="31"/>
        <v>30</v>
      </c>
      <c r="G40" s="57">
        <v>60</v>
      </c>
      <c r="H40" s="57">
        <f t="shared" si="37"/>
        <v>12</v>
      </c>
      <c r="I40" s="57">
        <f t="shared" si="33"/>
        <v>8</v>
      </c>
      <c r="J40" s="57">
        <f t="shared" si="34"/>
        <v>4</v>
      </c>
      <c r="K40" s="57">
        <f t="shared" si="35"/>
        <v>0</v>
      </c>
      <c r="L40" s="56"/>
      <c r="M40" s="56"/>
      <c r="N40" s="56"/>
      <c r="O40" s="56"/>
      <c r="P40" s="56"/>
      <c r="Q40" s="180"/>
      <c r="R40" s="180"/>
      <c r="S40" s="180"/>
      <c r="T40" s="180"/>
      <c r="U40" s="56"/>
      <c r="V40" s="56"/>
      <c r="W40" s="56"/>
      <c r="X40" s="56"/>
      <c r="Y40" s="56"/>
      <c r="Z40" s="180"/>
      <c r="AA40" s="180"/>
      <c r="AB40" s="180"/>
      <c r="AC40" s="180"/>
      <c r="AD40" s="56"/>
      <c r="AE40" s="56"/>
      <c r="AF40" s="56"/>
      <c r="AG40" s="56"/>
      <c r="AH40" s="56"/>
      <c r="AI40" s="180"/>
      <c r="AJ40" s="180"/>
      <c r="AK40" s="180"/>
      <c r="AL40" s="180"/>
      <c r="AM40" s="56">
        <v>8</v>
      </c>
      <c r="AN40" s="56">
        <v>4</v>
      </c>
      <c r="AO40" s="56">
        <v>2</v>
      </c>
      <c r="AP40" s="56">
        <v>10</v>
      </c>
      <c r="AQ40" s="17"/>
      <c r="AR40" s="152">
        <v>1</v>
      </c>
      <c r="AS40" s="152"/>
      <c r="AT40" s="152">
        <v>1</v>
      </c>
      <c r="AU40" s="152"/>
      <c r="AV40" s="22">
        <f t="shared" si="8"/>
        <v>26</v>
      </c>
      <c r="AX40" s="22">
        <f>G40-AV40</f>
        <v>34</v>
      </c>
      <c r="BA40" s="118">
        <f t="shared" si="11"/>
        <v>18</v>
      </c>
      <c r="BB40" s="22">
        <v>32</v>
      </c>
    </row>
    <row r="41" spans="1:54">
      <c r="A41" s="31" t="s">
        <v>72</v>
      </c>
      <c r="B41" s="32" t="s">
        <v>78</v>
      </c>
      <c r="C41" s="74" t="s">
        <v>36</v>
      </c>
      <c r="D41" s="179">
        <f t="shared" si="29"/>
        <v>0</v>
      </c>
      <c r="E41" s="168">
        <f>F41+G41</f>
        <v>60</v>
      </c>
      <c r="F41" s="168">
        <f>ROUND(G41/2,0)</f>
        <v>20</v>
      </c>
      <c r="G41" s="57">
        <v>40</v>
      </c>
      <c r="H41" s="57">
        <f t="shared" si="37"/>
        <v>10</v>
      </c>
      <c r="I41" s="57">
        <f t="shared" si="33"/>
        <v>6</v>
      </c>
      <c r="J41" s="57">
        <f t="shared" si="34"/>
        <v>4</v>
      </c>
      <c r="K41" s="57">
        <f t="shared" si="35"/>
        <v>0</v>
      </c>
      <c r="L41" s="56"/>
      <c r="M41" s="56"/>
      <c r="N41" s="56"/>
      <c r="O41" s="56"/>
      <c r="P41" s="56"/>
      <c r="Q41" s="180"/>
      <c r="R41" s="180"/>
      <c r="S41" s="180"/>
      <c r="T41" s="180"/>
      <c r="U41" s="56"/>
      <c r="V41" s="56"/>
      <c r="W41" s="56"/>
      <c r="X41" s="56"/>
      <c r="Y41" s="56"/>
      <c r="Z41" s="180"/>
      <c r="AA41" s="180"/>
      <c r="AB41" s="180"/>
      <c r="AC41" s="180"/>
      <c r="AD41" s="56"/>
      <c r="AE41" s="56"/>
      <c r="AF41" s="56"/>
      <c r="AG41" s="56"/>
      <c r="AH41" s="56"/>
      <c r="AI41" s="180"/>
      <c r="AJ41" s="180"/>
      <c r="AK41" s="180"/>
      <c r="AL41" s="180"/>
      <c r="AM41" s="56">
        <v>6</v>
      </c>
      <c r="AN41" s="56">
        <v>4</v>
      </c>
      <c r="AO41" s="56">
        <v>10</v>
      </c>
      <c r="AP41" s="56"/>
      <c r="AQ41" s="17"/>
      <c r="AR41" s="152"/>
      <c r="AS41" s="152"/>
      <c r="AT41" s="152">
        <v>1</v>
      </c>
      <c r="AU41" s="152"/>
      <c r="AV41" s="22">
        <f>SUM(U41:AU41)</f>
        <v>21</v>
      </c>
      <c r="AX41" s="22">
        <f>G41-AV41</f>
        <v>19</v>
      </c>
      <c r="BA41" s="118">
        <f t="shared" si="11"/>
        <v>12</v>
      </c>
      <c r="BB41" s="22">
        <v>32</v>
      </c>
    </row>
    <row r="42" spans="1:54">
      <c r="A42" s="31" t="s">
        <v>74</v>
      </c>
      <c r="B42" s="32" t="s">
        <v>80</v>
      </c>
      <c r="C42" s="74" t="s">
        <v>36</v>
      </c>
      <c r="D42" s="179">
        <f t="shared" si="29"/>
        <v>0</v>
      </c>
      <c r="E42" s="168">
        <f>F42+G42</f>
        <v>102</v>
      </c>
      <c r="F42" s="168">
        <f>ROUND(G42/2,0)</f>
        <v>34</v>
      </c>
      <c r="G42" s="57">
        <v>68</v>
      </c>
      <c r="H42" s="57">
        <f t="shared" si="37"/>
        <v>16</v>
      </c>
      <c r="I42" s="57">
        <f t="shared" si="33"/>
        <v>8</v>
      </c>
      <c r="J42" s="57">
        <f t="shared" si="34"/>
        <v>8</v>
      </c>
      <c r="K42" s="57">
        <f t="shared" si="35"/>
        <v>0</v>
      </c>
      <c r="L42" s="56"/>
      <c r="M42" s="56"/>
      <c r="N42" s="56"/>
      <c r="O42" s="56"/>
      <c r="P42" s="56"/>
      <c r="Q42" s="180"/>
      <c r="R42" s="180"/>
      <c r="S42" s="180"/>
      <c r="T42" s="180"/>
      <c r="U42" s="56"/>
      <c r="V42" s="56"/>
      <c r="W42" s="56"/>
      <c r="X42" s="56"/>
      <c r="Y42" s="56"/>
      <c r="Z42" s="180"/>
      <c r="AA42" s="180"/>
      <c r="AB42" s="180"/>
      <c r="AC42" s="180"/>
      <c r="AD42" s="56"/>
      <c r="AE42" s="56"/>
      <c r="AF42" s="56"/>
      <c r="AG42" s="56"/>
      <c r="AH42" s="56"/>
      <c r="AI42" s="180"/>
      <c r="AJ42" s="180"/>
      <c r="AK42" s="180"/>
      <c r="AL42" s="180"/>
      <c r="AM42" s="56">
        <v>8</v>
      </c>
      <c r="AN42" s="56">
        <v>8</v>
      </c>
      <c r="AO42" s="56">
        <v>16</v>
      </c>
      <c r="AP42" s="56"/>
      <c r="AQ42" s="17"/>
      <c r="AR42" s="152"/>
      <c r="AS42" s="152"/>
      <c r="AT42" s="152">
        <v>1</v>
      </c>
      <c r="AU42" s="152"/>
      <c r="AV42" s="22">
        <f>SUM(U42:AU42)</f>
        <v>33</v>
      </c>
      <c r="AX42" s="22">
        <f>G42-AV42</f>
        <v>35</v>
      </c>
      <c r="BA42" s="118">
        <f t="shared" si="11"/>
        <v>20.399999999999999</v>
      </c>
      <c r="BB42" s="22">
        <v>68</v>
      </c>
    </row>
    <row r="43" spans="1:54" s="75" customFormat="1">
      <c r="A43" s="72" t="s">
        <v>76</v>
      </c>
      <c r="B43" s="73" t="s">
        <v>75</v>
      </c>
      <c r="C43" s="74" t="s">
        <v>392</v>
      </c>
      <c r="D43" s="179">
        <f t="shared" si="29"/>
        <v>1</v>
      </c>
      <c r="E43" s="168">
        <f t="shared" si="30"/>
        <v>48</v>
      </c>
      <c r="F43" s="168">
        <f t="shared" si="31"/>
        <v>16</v>
      </c>
      <c r="G43" s="57">
        <v>32</v>
      </c>
      <c r="H43" s="57">
        <f t="shared" si="37"/>
        <v>8</v>
      </c>
      <c r="I43" s="57">
        <f t="shared" si="33"/>
        <v>4</v>
      </c>
      <c r="J43" s="57">
        <f t="shared" si="34"/>
        <v>4</v>
      </c>
      <c r="K43" s="57">
        <f t="shared" si="35"/>
        <v>0</v>
      </c>
      <c r="L43" s="56"/>
      <c r="M43" s="56"/>
      <c r="N43" s="56"/>
      <c r="O43" s="56"/>
      <c r="P43" s="56"/>
      <c r="Q43" s="180"/>
      <c r="R43" s="180"/>
      <c r="S43" s="180"/>
      <c r="T43" s="180"/>
      <c r="U43" s="56"/>
      <c r="V43" s="56"/>
      <c r="W43" s="56"/>
      <c r="X43" s="56"/>
      <c r="Y43" s="56"/>
      <c r="Z43" s="180"/>
      <c r="AA43" s="180"/>
      <c r="AB43" s="180"/>
      <c r="AC43" s="180"/>
      <c r="AD43" s="56"/>
      <c r="AE43" s="56"/>
      <c r="AF43" s="56"/>
      <c r="AG43" s="56"/>
      <c r="AH43" s="56"/>
      <c r="AI43" s="180"/>
      <c r="AJ43" s="180"/>
      <c r="AK43" s="180"/>
      <c r="AL43" s="180"/>
      <c r="AM43" s="56">
        <v>4</v>
      </c>
      <c r="AN43" s="56">
        <v>4</v>
      </c>
      <c r="AO43" s="56">
        <v>4</v>
      </c>
      <c r="AP43" s="56">
        <v>4</v>
      </c>
      <c r="AQ43" s="56"/>
      <c r="AR43" s="152">
        <v>1</v>
      </c>
      <c r="AS43" s="152">
        <v>1</v>
      </c>
      <c r="AT43" s="152"/>
      <c r="AU43" s="152"/>
      <c r="AV43" s="75">
        <f t="shared" si="8"/>
        <v>18</v>
      </c>
      <c r="AX43" s="75">
        <f>G43-AV43</f>
        <v>14</v>
      </c>
      <c r="BA43" s="118">
        <f t="shared" si="11"/>
        <v>9.6</v>
      </c>
      <c r="BB43" s="75">
        <v>106</v>
      </c>
    </row>
    <row r="44" spans="1:54" s="75" customFormat="1">
      <c r="A44" s="72" t="s">
        <v>77</v>
      </c>
      <c r="B44" s="73" t="s">
        <v>312</v>
      </c>
      <c r="C44" s="74" t="s">
        <v>94</v>
      </c>
      <c r="D44" s="179">
        <f t="shared" si="29"/>
        <v>0</v>
      </c>
      <c r="E44" s="168">
        <f t="shared" si="30"/>
        <v>57</v>
      </c>
      <c r="F44" s="168">
        <f t="shared" si="31"/>
        <v>19</v>
      </c>
      <c r="G44" s="57">
        <v>38</v>
      </c>
      <c r="H44" s="57">
        <f t="shared" si="37"/>
        <v>4</v>
      </c>
      <c r="I44" s="57">
        <f t="shared" si="33"/>
        <v>4</v>
      </c>
      <c r="J44" s="57">
        <f t="shared" si="34"/>
        <v>0</v>
      </c>
      <c r="K44" s="57">
        <f t="shared" si="35"/>
        <v>0</v>
      </c>
      <c r="L44" s="56">
        <v>4</v>
      </c>
      <c r="M44" s="56"/>
      <c r="N44" s="56">
        <v>4</v>
      </c>
      <c r="O44" s="56"/>
      <c r="P44" s="56"/>
      <c r="Q44" s="180"/>
      <c r="R44" s="180"/>
      <c r="S44" s="180"/>
      <c r="T44" s="180"/>
      <c r="U44" s="56"/>
      <c r="V44" s="56"/>
      <c r="W44" s="56"/>
      <c r="X44" s="56"/>
      <c r="Y44" s="56"/>
      <c r="Z44" s="180"/>
      <c r="AA44" s="180"/>
      <c r="AB44" s="180"/>
      <c r="AC44" s="180"/>
      <c r="AD44" s="56"/>
      <c r="AE44" s="56"/>
      <c r="AF44" s="56"/>
      <c r="AG44" s="56"/>
      <c r="AH44" s="56"/>
      <c r="AI44" s="180"/>
      <c r="AJ44" s="180"/>
      <c r="AK44" s="180"/>
      <c r="AL44" s="180"/>
      <c r="AM44" s="56"/>
      <c r="AN44" s="56"/>
      <c r="AO44" s="56"/>
      <c r="AP44" s="56"/>
      <c r="AQ44" s="56"/>
      <c r="AR44" s="152"/>
      <c r="AS44" s="152"/>
      <c r="AT44" s="152"/>
      <c r="AU44" s="152"/>
      <c r="BA44" s="134">
        <f t="shared" si="11"/>
        <v>11.4</v>
      </c>
      <c r="BB44" s="75">
        <v>38</v>
      </c>
    </row>
    <row r="45" spans="1:54" s="75" customFormat="1" ht="30" customHeight="1">
      <c r="A45" s="72" t="s">
        <v>79</v>
      </c>
      <c r="B45" s="73" t="s">
        <v>82</v>
      </c>
      <c r="C45" s="74" t="s">
        <v>391</v>
      </c>
      <c r="D45" s="179">
        <f t="shared" si="29"/>
        <v>0</v>
      </c>
      <c r="E45" s="168">
        <f t="shared" si="30"/>
        <v>192</v>
      </c>
      <c r="F45" s="168">
        <f t="shared" si="31"/>
        <v>64</v>
      </c>
      <c r="G45" s="57">
        <v>128</v>
      </c>
      <c r="H45" s="57">
        <f t="shared" si="37"/>
        <v>38</v>
      </c>
      <c r="I45" s="57">
        <f t="shared" si="33"/>
        <v>10</v>
      </c>
      <c r="J45" s="57">
        <f t="shared" si="34"/>
        <v>28</v>
      </c>
      <c r="K45" s="57">
        <f t="shared" si="35"/>
        <v>0</v>
      </c>
      <c r="L45" s="56"/>
      <c r="M45" s="56"/>
      <c r="N45" s="56"/>
      <c r="O45" s="56"/>
      <c r="P45" s="56"/>
      <c r="Q45" s="180"/>
      <c r="R45" s="180"/>
      <c r="S45" s="180"/>
      <c r="T45" s="180"/>
      <c r="U45" s="56"/>
      <c r="V45" s="56"/>
      <c r="W45" s="56"/>
      <c r="X45" s="56"/>
      <c r="Y45" s="56"/>
      <c r="Z45" s="180"/>
      <c r="AA45" s="180"/>
      <c r="AB45" s="180"/>
      <c r="AC45" s="180"/>
      <c r="AD45" s="56">
        <v>10</v>
      </c>
      <c r="AE45" s="56">
        <v>28</v>
      </c>
      <c r="AF45" s="56">
        <v>28</v>
      </c>
      <c r="AG45" s="56">
        <v>10</v>
      </c>
      <c r="AH45" s="56"/>
      <c r="AI45" s="180"/>
      <c r="AJ45" s="180"/>
      <c r="AK45" s="180"/>
      <c r="AL45" s="180">
        <v>1</v>
      </c>
      <c r="AM45" s="56"/>
      <c r="AN45" s="56"/>
      <c r="AO45" s="56"/>
      <c r="AP45" s="56"/>
      <c r="AQ45" s="56"/>
      <c r="AR45" s="152"/>
      <c r="AS45" s="152"/>
      <c r="AT45" s="152"/>
      <c r="AU45" s="152"/>
      <c r="AV45" s="75">
        <f t="shared" si="8"/>
        <v>77</v>
      </c>
      <c r="AX45" s="75">
        <f>G45-AV45</f>
        <v>51</v>
      </c>
      <c r="BA45" s="118">
        <f t="shared" si="11"/>
        <v>38.4</v>
      </c>
      <c r="BB45" s="75">
        <v>128</v>
      </c>
    </row>
    <row r="46" spans="1:54" s="75" customFormat="1">
      <c r="A46" s="72" t="s">
        <v>81</v>
      </c>
      <c r="B46" s="73" t="s">
        <v>120</v>
      </c>
      <c r="C46" s="74" t="s">
        <v>36</v>
      </c>
      <c r="D46" s="179">
        <f t="shared" si="29"/>
        <v>0</v>
      </c>
      <c r="E46" s="168">
        <f t="shared" si="30"/>
        <v>48</v>
      </c>
      <c r="F46" s="168">
        <f t="shared" si="31"/>
        <v>16</v>
      </c>
      <c r="G46" s="57">
        <v>32</v>
      </c>
      <c r="H46" s="57">
        <f t="shared" si="37"/>
        <v>8</v>
      </c>
      <c r="I46" s="57">
        <f t="shared" si="33"/>
        <v>2</v>
      </c>
      <c r="J46" s="57">
        <f t="shared" si="34"/>
        <v>6</v>
      </c>
      <c r="K46" s="57">
        <f t="shared" si="35"/>
        <v>0</v>
      </c>
      <c r="L46" s="56"/>
      <c r="M46" s="56"/>
      <c r="N46" s="56"/>
      <c r="O46" s="56"/>
      <c r="P46" s="56"/>
      <c r="Q46" s="180"/>
      <c r="R46" s="180"/>
      <c r="S46" s="180"/>
      <c r="T46" s="180"/>
      <c r="U46" s="56"/>
      <c r="V46" s="56"/>
      <c r="W46" s="56"/>
      <c r="X46" s="56"/>
      <c r="Y46" s="56"/>
      <c r="Z46" s="180"/>
      <c r="AA46" s="180"/>
      <c r="AB46" s="180"/>
      <c r="AC46" s="180"/>
      <c r="AD46" s="56">
        <v>2</v>
      </c>
      <c r="AE46" s="56">
        <v>6</v>
      </c>
      <c r="AF46" s="56">
        <v>8</v>
      </c>
      <c r="AG46" s="56"/>
      <c r="AH46" s="56"/>
      <c r="AI46" s="180"/>
      <c r="AJ46" s="180">
        <v>1</v>
      </c>
      <c r="AK46" s="180"/>
      <c r="AL46" s="180"/>
      <c r="AM46" s="56"/>
      <c r="AN46" s="56"/>
      <c r="AO46" s="56"/>
      <c r="AP46" s="56"/>
      <c r="AQ46" s="56"/>
      <c r="AR46" s="152"/>
      <c r="AS46" s="152"/>
      <c r="AT46" s="152"/>
      <c r="AU46" s="152"/>
      <c r="AV46" s="75">
        <f t="shared" si="8"/>
        <v>17</v>
      </c>
      <c r="AX46" s="75">
        <f>G46-AV46</f>
        <v>15</v>
      </c>
      <c r="BA46" s="118">
        <f t="shared" si="11"/>
        <v>9.6</v>
      </c>
      <c r="BB46" s="75">
        <v>32</v>
      </c>
    </row>
    <row r="47" spans="1:54" s="36" customFormat="1">
      <c r="A47" s="59" t="s">
        <v>83</v>
      </c>
      <c r="B47" s="61" t="s">
        <v>84</v>
      </c>
      <c r="C47" s="76"/>
      <c r="D47" s="76"/>
      <c r="E47" s="170">
        <f t="shared" ref="E47:G47" si="38">E48+E53+E58+E62</f>
        <v>2976</v>
      </c>
      <c r="F47" s="170">
        <f t="shared" si="38"/>
        <v>692</v>
      </c>
      <c r="G47" s="104">
        <f t="shared" si="38"/>
        <v>2284</v>
      </c>
      <c r="H47" s="104">
        <f t="shared" ref="H47:K47" si="39">H48+H53+H58+H62</f>
        <v>290</v>
      </c>
      <c r="I47" s="104">
        <f t="shared" si="39"/>
        <v>92</v>
      </c>
      <c r="J47" s="104">
        <f t="shared" si="39"/>
        <v>138</v>
      </c>
      <c r="K47" s="104">
        <f t="shared" si="39"/>
        <v>60</v>
      </c>
      <c r="L47" s="103"/>
      <c r="M47" s="103"/>
      <c r="N47" s="103"/>
      <c r="O47" s="103"/>
      <c r="P47" s="103"/>
      <c r="Q47" s="135"/>
      <c r="R47" s="135"/>
      <c r="S47" s="135"/>
      <c r="T47" s="135"/>
      <c r="U47" s="103"/>
      <c r="V47" s="103"/>
      <c r="W47" s="103"/>
      <c r="X47" s="103"/>
      <c r="Y47" s="103"/>
      <c r="Z47" s="135"/>
      <c r="AA47" s="135"/>
      <c r="AB47" s="135"/>
      <c r="AC47" s="135"/>
      <c r="AD47" s="103"/>
      <c r="AE47" s="103"/>
      <c r="AF47" s="103"/>
      <c r="AG47" s="103"/>
      <c r="AH47" s="103"/>
      <c r="AI47" s="135"/>
      <c r="AJ47" s="135"/>
      <c r="AK47" s="135"/>
      <c r="AL47" s="135"/>
      <c r="AM47" s="103"/>
      <c r="AN47" s="103"/>
      <c r="AO47" s="103"/>
      <c r="AP47" s="103"/>
      <c r="AQ47" s="60"/>
      <c r="AR47" s="150"/>
      <c r="AS47" s="150"/>
      <c r="AT47" s="150"/>
      <c r="AU47" s="150"/>
      <c r="AV47" s="22"/>
      <c r="AX47" s="22"/>
      <c r="BA47" s="118">
        <f t="shared" si="11"/>
        <v>685.19999999999993</v>
      </c>
    </row>
    <row r="48" spans="1:54" s="36" customFormat="1" ht="78.75" customHeight="1">
      <c r="A48" s="62" t="s">
        <v>85</v>
      </c>
      <c r="B48" s="108" t="s">
        <v>387</v>
      </c>
      <c r="C48" s="188" t="s">
        <v>302</v>
      </c>
      <c r="D48" s="188"/>
      <c r="E48" s="171">
        <f t="shared" ref="E48" si="40">SUM(E49:E52)</f>
        <v>708</v>
      </c>
      <c r="F48" s="171">
        <f t="shared" ref="F48" si="41">SUM(F49:F52)</f>
        <v>164</v>
      </c>
      <c r="G48" s="109">
        <f t="shared" ref="G48:K48" si="42">SUM(G49:G52)</f>
        <v>544</v>
      </c>
      <c r="H48" s="109">
        <f t="shared" si="42"/>
        <v>66</v>
      </c>
      <c r="I48" s="109">
        <f t="shared" si="42"/>
        <v>28</v>
      </c>
      <c r="J48" s="109">
        <f t="shared" si="42"/>
        <v>38</v>
      </c>
      <c r="K48" s="109">
        <f t="shared" si="42"/>
        <v>0</v>
      </c>
      <c r="L48" s="109"/>
      <c r="M48" s="109"/>
      <c r="N48" s="109"/>
      <c r="O48" s="109"/>
      <c r="P48" s="109"/>
      <c r="Q48" s="135"/>
      <c r="R48" s="135"/>
      <c r="S48" s="135"/>
      <c r="T48" s="135"/>
      <c r="U48" s="109"/>
      <c r="V48" s="109"/>
      <c r="W48" s="109"/>
      <c r="X48" s="109"/>
      <c r="Y48" s="109"/>
      <c r="Z48" s="135"/>
      <c r="AA48" s="135"/>
      <c r="AB48" s="135"/>
      <c r="AC48" s="135"/>
      <c r="AD48" s="109"/>
      <c r="AE48" s="109"/>
      <c r="AF48" s="109"/>
      <c r="AG48" s="109"/>
      <c r="AH48" s="109"/>
      <c r="AI48" s="135"/>
      <c r="AJ48" s="135"/>
      <c r="AK48" s="135"/>
      <c r="AL48" s="135">
        <v>1</v>
      </c>
      <c r="AM48" s="109"/>
      <c r="AN48" s="109"/>
      <c r="AO48" s="109"/>
      <c r="AP48" s="109"/>
      <c r="AQ48" s="64"/>
      <c r="AR48" s="150"/>
      <c r="AS48" s="150"/>
      <c r="AT48" s="150"/>
      <c r="AU48" s="150"/>
      <c r="AV48" s="22"/>
      <c r="AX48" s="22"/>
      <c r="BA48" s="118">
        <f t="shared" si="11"/>
        <v>163.19999999999999</v>
      </c>
    </row>
    <row r="49" spans="1:54" ht="31.5">
      <c r="A49" s="31" t="s">
        <v>97</v>
      </c>
      <c r="B49" s="32" t="s">
        <v>143</v>
      </c>
      <c r="C49" s="74" t="s">
        <v>392</v>
      </c>
      <c r="D49" s="179">
        <f t="shared" ref="D49:D50" si="43">Q49+Z49+AI49+AR49</f>
        <v>1</v>
      </c>
      <c r="E49" s="168">
        <f t="shared" ref="E49" si="44">F49+G49</f>
        <v>90</v>
      </c>
      <c r="F49" s="168">
        <f t="shared" ref="F49:F50" si="45">ROUND(G49/2,0)</f>
        <v>30</v>
      </c>
      <c r="G49" s="57">
        <v>60</v>
      </c>
      <c r="H49" s="57">
        <f t="shared" ref="H49" si="46">SUM(I49:K49)</f>
        <v>18</v>
      </c>
      <c r="I49" s="57">
        <f>L49+U49+AD49+AM49</f>
        <v>4</v>
      </c>
      <c r="J49" s="57">
        <f>M49+V49+AE49+AN49</f>
        <v>14</v>
      </c>
      <c r="K49" s="57">
        <f>P49+Y49+AH49+AQ49</f>
        <v>0</v>
      </c>
      <c r="L49" s="56"/>
      <c r="M49" s="56"/>
      <c r="N49" s="56"/>
      <c r="O49" s="56"/>
      <c r="P49" s="56"/>
      <c r="Q49" s="180"/>
      <c r="R49" s="180"/>
      <c r="S49" s="180"/>
      <c r="T49" s="180"/>
      <c r="U49" s="56"/>
      <c r="V49" s="56"/>
      <c r="W49" s="56"/>
      <c r="X49" s="56"/>
      <c r="Y49" s="56"/>
      <c r="Z49" s="180"/>
      <c r="AA49" s="180"/>
      <c r="AB49" s="180"/>
      <c r="AC49" s="180"/>
      <c r="AD49" s="56">
        <v>4</v>
      </c>
      <c r="AE49" s="56">
        <v>14</v>
      </c>
      <c r="AF49" s="56">
        <v>2</v>
      </c>
      <c r="AG49" s="56">
        <v>16</v>
      </c>
      <c r="AH49" s="56"/>
      <c r="AI49" s="180">
        <v>1</v>
      </c>
      <c r="AJ49" s="180"/>
      <c r="AK49" s="180">
        <v>1</v>
      </c>
      <c r="AL49" s="180"/>
      <c r="AM49" s="56"/>
      <c r="AN49" s="56"/>
      <c r="AO49" s="56"/>
      <c r="AP49" s="56"/>
      <c r="AQ49" s="17"/>
      <c r="AR49" s="152"/>
      <c r="AS49" s="152"/>
      <c r="AT49" s="152"/>
      <c r="AU49" s="152"/>
      <c r="AV49" s="22">
        <f t="shared" si="8"/>
        <v>38</v>
      </c>
      <c r="AX49" s="22">
        <f>G49-AV49</f>
        <v>22</v>
      </c>
      <c r="BA49" s="118">
        <f t="shared" si="11"/>
        <v>18</v>
      </c>
      <c r="BB49" s="22">
        <v>60</v>
      </c>
    </row>
    <row r="50" spans="1:54" ht="94.5">
      <c r="A50" s="31" t="s">
        <v>86</v>
      </c>
      <c r="B50" s="32" t="s">
        <v>144</v>
      </c>
      <c r="C50" s="74" t="s">
        <v>391</v>
      </c>
      <c r="D50" s="179">
        <f t="shared" si="43"/>
        <v>1</v>
      </c>
      <c r="E50" s="168">
        <f t="shared" ref="E50" si="47">F50+G50</f>
        <v>402</v>
      </c>
      <c r="F50" s="168">
        <f t="shared" si="45"/>
        <v>134</v>
      </c>
      <c r="G50" s="57">
        <v>268</v>
      </c>
      <c r="H50" s="57">
        <f t="shared" ref="H50" si="48">SUM(I50:K50)</f>
        <v>48</v>
      </c>
      <c r="I50" s="57">
        <f>L50+U50+AD50+AM50</f>
        <v>24</v>
      </c>
      <c r="J50" s="57">
        <f>M50+V50+AE50+AN50</f>
        <v>24</v>
      </c>
      <c r="K50" s="57">
        <f>P50+Y50+AH50+AQ50</f>
        <v>0</v>
      </c>
      <c r="L50" s="56"/>
      <c r="M50" s="56"/>
      <c r="N50" s="56"/>
      <c r="O50" s="56"/>
      <c r="P50" s="56"/>
      <c r="Q50" s="180"/>
      <c r="R50" s="180"/>
      <c r="S50" s="180"/>
      <c r="T50" s="180"/>
      <c r="U50" s="56">
        <v>24</v>
      </c>
      <c r="V50" s="56">
        <v>24</v>
      </c>
      <c r="W50" s="56">
        <v>20</v>
      </c>
      <c r="X50" s="56">
        <v>28</v>
      </c>
      <c r="Y50" s="56"/>
      <c r="Z50" s="180">
        <v>1</v>
      </c>
      <c r="AA50" s="180"/>
      <c r="AB50" s="180"/>
      <c r="AC50" s="180">
        <v>1</v>
      </c>
      <c r="AD50" s="56"/>
      <c r="AE50" s="56"/>
      <c r="AF50" s="56"/>
      <c r="AG50" s="56"/>
      <c r="AH50" s="56"/>
      <c r="AI50" s="180"/>
      <c r="AJ50" s="180"/>
      <c r="AK50" s="180"/>
      <c r="AL50" s="180"/>
      <c r="AM50" s="56"/>
      <c r="AN50" s="56"/>
      <c r="AO50" s="56"/>
      <c r="AP50" s="56"/>
      <c r="AQ50" s="17"/>
      <c r="AR50" s="152"/>
      <c r="AS50" s="152"/>
      <c r="AT50" s="152"/>
      <c r="AU50" s="152"/>
      <c r="AV50" s="22">
        <f t="shared" si="8"/>
        <v>98</v>
      </c>
      <c r="AX50" s="22">
        <f>G50-AV50</f>
        <v>170</v>
      </c>
      <c r="BA50" s="118">
        <f t="shared" si="11"/>
        <v>80.399999999999991</v>
      </c>
      <c r="BB50" s="22">
        <v>220</v>
      </c>
    </row>
    <row r="51" spans="1:54">
      <c r="A51" s="65" t="s">
        <v>98</v>
      </c>
      <c r="B51" s="66" t="s">
        <v>8</v>
      </c>
      <c r="C51" s="189" t="s">
        <v>36</v>
      </c>
      <c r="D51" s="189"/>
      <c r="E51" s="173">
        <v>216</v>
      </c>
      <c r="F51" s="173">
        <v>0</v>
      </c>
      <c r="G51" s="183">
        <v>180</v>
      </c>
      <c r="H51" s="183"/>
      <c r="I51" s="183"/>
      <c r="J51" s="183"/>
      <c r="K51" s="184"/>
      <c r="L51" s="184"/>
      <c r="M51" s="184"/>
      <c r="N51" s="184"/>
      <c r="O51" s="184"/>
      <c r="P51" s="184"/>
      <c r="Q51" s="180"/>
      <c r="R51" s="180"/>
      <c r="S51" s="180"/>
      <c r="T51" s="180"/>
      <c r="U51" s="184"/>
      <c r="V51" s="184" t="s">
        <v>311</v>
      </c>
      <c r="W51" s="184"/>
      <c r="X51" s="184" t="s">
        <v>311</v>
      </c>
      <c r="Y51" s="184"/>
      <c r="Z51" s="180"/>
      <c r="AA51" s="180"/>
      <c r="AB51" s="180">
        <v>1</v>
      </c>
      <c r="AC51" s="180"/>
      <c r="AD51" s="184"/>
      <c r="AE51" s="184" t="s">
        <v>311</v>
      </c>
      <c r="AF51" s="184"/>
      <c r="AG51" s="184" t="s">
        <v>311</v>
      </c>
      <c r="AH51" s="184"/>
      <c r="AI51" s="180"/>
      <c r="AJ51" s="180"/>
      <c r="AK51" s="180">
        <v>1</v>
      </c>
      <c r="AL51" s="180"/>
      <c r="AM51" s="184"/>
      <c r="AN51" s="184"/>
      <c r="AO51" s="184"/>
      <c r="AP51" s="184"/>
      <c r="AQ51" s="67"/>
      <c r="AR51" s="152"/>
      <c r="AS51" s="152"/>
      <c r="AT51" s="152"/>
      <c r="AU51" s="152"/>
      <c r="AV51" s="22">
        <f t="shared" si="8"/>
        <v>2</v>
      </c>
      <c r="AX51" s="22">
        <f>G51-AV51</f>
        <v>178</v>
      </c>
      <c r="BA51" s="118">
        <f t="shared" si="11"/>
        <v>54</v>
      </c>
    </row>
    <row r="52" spans="1:54">
      <c r="A52" s="68" t="s">
        <v>99</v>
      </c>
      <c r="B52" s="69" t="s">
        <v>9</v>
      </c>
      <c r="C52" s="190" t="s">
        <v>36</v>
      </c>
      <c r="D52" s="190"/>
      <c r="E52" s="175">
        <v>0</v>
      </c>
      <c r="F52" s="175">
        <v>0</v>
      </c>
      <c r="G52" s="185">
        <v>36</v>
      </c>
      <c r="H52" s="185"/>
      <c r="I52" s="185"/>
      <c r="J52" s="185"/>
      <c r="K52" s="186"/>
      <c r="L52" s="186"/>
      <c r="M52" s="186"/>
      <c r="N52" s="186"/>
      <c r="O52" s="186"/>
      <c r="P52" s="186"/>
      <c r="Q52" s="180"/>
      <c r="R52" s="180"/>
      <c r="S52" s="180"/>
      <c r="T52" s="180"/>
      <c r="U52" s="186"/>
      <c r="V52" s="186"/>
      <c r="W52" s="186"/>
      <c r="X52" s="186"/>
      <c r="Y52" s="186"/>
      <c r="Z52" s="180"/>
      <c r="AA52" s="180"/>
      <c r="AB52" s="180"/>
      <c r="AC52" s="180"/>
      <c r="AD52" s="186"/>
      <c r="AE52" s="186"/>
      <c r="AF52" s="186"/>
      <c r="AG52" s="186" t="s">
        <v>311</v>
      </c>
      <c r="AH52" s="186"/>
      <c r="AI52" s="180"/>
      <c r="AJ52" s="180"/>
      <c r="AK52" s="180"/>
      <c r="AL52" s="180"/>
      <c r="AM52" s="186"/>
      <c r="AN52" s="186"/>
      <c r="AO52" s="186"/>
      <c r="AP52" s="186"/>
      <c r="AQ52" s="70"/>
      <c r="AR52" s="152"/>
      <c r="AS52" s="152"/>
      <c r="AT52" s="152"/>
      <c r="AU52" s="152"/>
      <c r="AV52" s="22">
        <f t="shared" si="8"/>
        <v>0</v>
      </c>
      <c r="AX52" s="22">
        <f>G52-AV52</f>
        <v>36</v>
      </c>
      <c r="BA52" s="118">
        <f t="shared" si="11"/>
        <v>10.799999999999999</v>
      </c>
    </row>
    <row r="53" spans="1:54" s="36" customFormat="1" ht="94.5">
      <c r="A53" s="62" t="s">
        <v>100</v>
      </c>
      <c r="B53" s="108" t="s">
        <v>145</v>
      </c>
      <c r="C53" s="191" t="s">
        <v>302</v>
      </c>
      <c r="D53" s="191"/>
      <c r="E53" s="171">
        <f>SUM(E54:E57)</f>
        <v>1320</v>
      </c>
      <c r="F53" s="171">
        <f t="shared" ref="F53:K53" si="49">SUM(F54:F57)</f>
        <v>356</v>
      </c>
      <c r="G53" s="109">
        <f t="shared" si="49"/>
        <v>964</v>
      </c>
      <c r="H53" s="109">
        <f t="shared" si="49"/>
        <v>126</v>
      </c>
      <c r="I53" s="109">
        <f t="shared" si="49"/>
        <v>36</v>
      </c>
      <c r="J53" s="109">
        <f t="shared" si="49"/>
        <v>50</v>
      </c>
      <c r="K53" s="109">
        <f t="shared" si="49"/>
        <v>40</v>
      </c>
      <c r="L53" s="109"/>
      <c r="M53" s="109"/>
      <c r="N53" s="109"/>
      <c r="O53" s="109"/>
      <c r="P53" s="109"/>
      <c r="Q53" s="135"/>
      <c r="R53" s="135"/>
      <c r="S53" s="135"/>
      <c r="T53" s="135"/>
      <c r="U53" s="109"/>
      <c r="V53" s="109"/>
      <c r="W53" s="109"/>
      <c r="X53" s="109"/>
      <c r="Y53" s="109"/>
      <c r="Z53" s="135"/>
      <c r="AA53" s="135"/>
      <c r="AB53" s="135"/>
      <c r="AC53" s="135"/>
      <c r="AD53" s="109"/>
      <c r="AE53" s="109"/>
      <c r="AF53" s="109"/>
      <c r="AG53" s="109"/>
      <c r="AH53" s="109"/>
      <c r="AI53" s="135"/>
      <c r="AJ53" s="135"/>
      <c r="AK53" s="135"/>
      <c r="AL53" s="135">
        <v>1</v>
      </c>
      <c r="AM53" s="109"/>
      <c r="AN53" s="109"/>
      <c r="AO53" s="109"/>
      <c r="AP53" s="109"/>
      <c r="AQ53" s="126"/>
      <c r="AR53" s="150"/>
      <c r="AS53" s="150"/>
      <c r="AT53" s="150"/>
      <c r="AU53" s="150"/>
      <c r="AV53" s="22"/>
      <c r="AX53" s="22"/>
      <c r="BA53" s="118">
        <f t="shared" si="11"/>
        <v>289.2</v>
      </c>
    </row>
    <row r="54" spans="1:54" ht="81" customHeight="1">
      <c r="A54" s="31" t="s">
        <v>88</v>
      </c>
      <c r="B54" s="32" t="s">
        <v>146</v>
      </c>
      <c r="C54" s="74" t="s">
        <v>389</v>
      </c>
      <c r="D54" s="179">
        <f t="shared" ref="D54:D55" si="50">Q54+Z54+AI54+AR54</f>
        <v>1</v>
      </c>
      <c r="E54" s="168">
        <f t="shared" ref="E54" si="51">F54+G54</f>
        <v>855</v>
      </c>
      <c r="F54" s="168">
        <f t="shared" ref="F54" si="52">ROUND(G54/2,0)</f>
        <v>285</v>
      </c>
      <c r="G54" s="57">
        <v>570</v>
      </c>
      <c r="H54" s="57">
        <f t="shared" ref="H54" si="53">SUM(I54:K54)</f>
        <v>110</v>
      </c>
      <c r="I54" s="57">
        <f>L54+U54+AD54+AM54</f>
        <v>30</v>
      </c>
      <c r="J54" s="57">
        <f>M54+V54+AE54+AN54</f>
        <v>40</v>
      </c>
      <c r="K54" s="57">
        <f>P54+Y54+AH54+AQ54</f>
        <v>40</v>
      </c>
      <c r="L54" s="56"/>
      <c r="M54" s="56"/>
      <c r="N54" s="56"/>
      <c r="O54" s="56"/>
      <c r="P54" s="56"/>
      <c r="Q54" s="180"/>
      <c r="R54" s="180"/>
      <c r="S54" s="180"/>
      <c r="T54" s="180"/>
      <c r="U54" s="56">
        <v>18</v>
      </c>
      <c r="V54" s="56">
        <v>20</v>
      </c>
      <c r="W54" s="56">
        <v>28</v>
      </c>
      <c r="X54" s="56">
        <v>10</v>
      </c>
      <c r="Y54" s="56"/>
      <c r="Z54" s="180">
        <v>1</v>
      </c>
      <c r="AA54" s="180"/>
      <c r="AB54" s="180">
        <v>1</v>
      </c>
      <c r="AC54" s="180"/>
      <c r="AD54" s="56">
        <v>12</v>
      </c>
      <c r="AE54" s="56">
        <v>20</v>
      </c>
      <c r="AF54" s="56">
        <v>32</v>
      </c>
      <c r="AG54" s="56">
        <v>40</v>
      </c>
      <c r="AH54" s="56">
        <v>40</v>
      </c>
      <c r="AI54" s="180"/>
      <c r="AJ54" s="180"/>
      <c r="AK54" s="180"/>
      <c r="AL54" s="180">
        <v>1</v>
      </c>
      <c r="AM54" s="56"/>
      <c r="AN54" s="56"/>
      <c r="AO54" s="56"/>
      <c r="AP54" s="56"/>
      <c r="AQ54" s="17"/>
      <c r="AR54" s="152"/>
      <c r="AS54" s="152"/>
      <c r="AT54" s="152"/>
      <c r="AU54" s="152"/>
      <c r="AV54" s="22">
        <f t="shared" si="8"/>
        <v>223</v>
      </c>
      <c r="AX54" s="22">
        <f>G54-AV54</f>
        <v>347</v>
      </c>
      <c r="BA54" s="118">
        <f t="shared" si="11"/>
        <v>171</v>
      </c>
      <c r="BB54" s="22">
        <v>476</v>
      </c>
    </row>
    <row r="55" spans="1:54" ht="81.75" customHeight="1">
      <c r="A55" s="31" t="s">
        <v>147</v>
      </c>
      <c r="B55" s="32" t="s">
        <v>148</v>
      </c>
      <c r="C55" s="74" t="s">
        <v>392</v>
      </c>
      <c r="D55" s="179">
        <f t="shared" si="50"/>
        <v>1</v>
      </c>
      <c r="E55" s="168">
        <f t="shared" ref="E55" si="54">F55+G55</f>
        <v>213</v>
      </c>
      <c r="F55" s="168">
        <f t="shared" ref="F55" si="55">ROUND(G55/2,0)</f>
        <v>71</v>
      </c>
      <c r="G55" s="57">
        <v>142</v>
      </c>
      <c r="H55" s="57">
        <f t="shared" ref="H55" si="56">SUM(I55:K55)</f>
        <v>16</v>
      </c>
      <c r="I55" s="57">
        <f>L55+U55+AD55+AM55</f>
        <v>6</v>
      </c>
      <c r="J55" s="57">
        <f>M55+V55+AE55+AN55</f>
        <v>10</v>
      </c>
      <c r="K55" s="57">
        <f>P55+Y55+AH55+AQ55</f>
        <v>0</v>
      </c>
      <c r="L55" s="56"/>
      <c r="M55" s="56"/>
      <c r="N55" s="56"/>
      <c r="O55" s="56"/>
      <c r="P55" s="56"/>
      <c r="Q55" s="180"/>
      <c r="R55" s="180"/>
      <c r="S55" s="180"/>
      <c r="T55" s="180"/>
      <c r="U55" s="56">
        <v>6</v>
      </c>
      <c r="V55" s="56">
        <v>10</v>
      </c>
      <c r="W55" s="56">
        <v>6</v>
      </c>
      <c r="X55" s="56">
        <v>10</v>
      </c>
      <c r="Y55" s="56"/>
      <c r="Z55" s="180">
        <v>1</v>
      </c>
      <c r="AA55" s="180"/>
      <c r="AB55" s="180">
        <v>1</v>
      </c>
      <c r="AC55" s="180"/>
      <c r="AD55" s="56"/>
      <c r="AE55" s="56"/>
      <c r="AF55" s="56"/>
      <c r="AG55" s="56"/>
      <c r="AH55" s="56"/>
      <c r="AI55" s="180"/>
      <c r="AJ55" s="180"/>
      <c r="AK55" s="180"/>
      <c r="AL55" s="180"/>
      <c r="AM55" s="56"/>
      <c r="AN55" s="56"/>
      <c r="AO55" s="56"/>
      <c r="AP55" s="56"/>
      <c r="AQ55" s="17"/>
      <c r="AR55" s="152"/>
      <c r="AS55" s="152"/>
      <c r="AT55" s="152"/>
      <c r="AU55" s="152"/>
      <c r="BA55" s="118">
        <f t="shared" si="11"/>
        <v>42.6</v>
      </c>
      <c r="BB55" s="22">
        <v>124</v>
      </c>
    </row>
    <row r="56" spans="1:54">
      <c r="A56" s="65" t="s">
        <v>101</v>
      </c>
      <c r="B56" s="66" t="s">
        <v>8</v>
      </c>
      <c r="C56" s="189" t="s">
        <v>36</v>
      </c>
      <c r="D56" s="189"/>
      <c r="E56" s="173">
        <v>72</v>
      </c>
      <c r="F56" s="173">
        <v>0</v>
      </c>
      <c r="G56" s="183">
        <v>72</v>
      </c>
      <c r="H56" s="183"/>
      <c r="I56" s="183"/>
      <c r="J56" s="183"/>
      <c r="K56" s="184"/>
      <c r="L56" s="184"/>
      <c r="M56" s="184"/>
      <c r="N56" s="184"/>
      <c r="O56" s="184"/>
      <c r="P56" s="184"/>
      <c r="Q56" s="180"/>
      <c r="R56" s="180"/>
      <c r="S56" s="180"/>
      <c r="T56" s="180"/>
      <c r="U56" s="184"/>
      <c r="V56" s="184"/>
      <c r="W56" s="184"/>
      <c r="X56" s="184"/>
      <c r="Y56" s="184"/>
      <c r="Z56" s="180"/>
      <c r="AA56" s="180"/>
      <c r="AB56" s="180"/>
      <c r="AC56" s="180"/>
      <c r="AD56" s="184"/>
      <c r="AE56" s="184" t="s">
        <v>311</v>
      </c>
      <c r="AF56" s="184"/>
      <c r="AG56" s="184" t="s">
        <v>311</v>
      </c>
      <c r="AH56" s="184"/>
      <c r="AI56" s="180"/>
      <c r="AJ56" s="180"/>
      <c r="AK56" s="180">
        <v>1</v>
      </c>
      <c r="AL56" s="180"/>
      <c r="AM56" s="184"/>
      <c r="AN56" s="184"/>
      <c r="AO56" s="184"/>
      <c r="AP56" s="184"/>
      <c r="AQ56" s="67"/>
      <c r="AR56" s="152"/>
      <c r="AS56" s="152"/>
      <c r="AT56" s="152"/>
      <c r="AU56" s="152"/>
      <c r="AV56" s="22">
        <f t="shared" si="8"/>
        <v>1</v>
      </c>
      <c r="AX56" s="22">
        <f>G56-AV56</f>
        <v>71</v>
      </c>
      <c r="BA56" s="118">
        <f t="shared" si="11"/>
        <v>21.599999999999998</v>
      </c>
    </row>
    <row r="57" spans="1:54">
      <c r="A57" s="68" t="s">
        <v>102</v>
      </c>
      <c r="B57" s="69" t="s">
        <v>9</v>
      </c>
      <c r="C57" s="190" t="s">
        <v>36</v>
      </c>
      <c r="D57" s="190"/>
      <c r="E57" s="175">
        <v>180</v>
      </c>
      <c r="F57" s="175">
        <v>0</v>
      </c>
      <c r="G57" s="185">
        <v>180</v>
      </c>
      <c r="H57" s="185"/>
      <c r="I57" s="185"/>
      <c r="J57" s="185"/>
      <c r="K57" s="186"/>
      <c r="L57" s="186"/>
      <c r="M57" s="186"/>
      <c r="N57" s="186"/>
      <c r="O57" s="186"/>
      <c r="P57" s="186"/>
      <c r="Q57" s="180"/>
      <c r="R57" s="180"/>
      <c r="S57" s="180"/>
      <c r="T57" s="180"/>
      <c r="U57" s="186"/>
      <c r="V57" s="186"/>
      <c r="W57" s="186"/>
      <c r="X57" s="186"/>
      <c r="Y57" s="186"/>
      <c r="Z57" s="180"/>
      <c r="AA57" s="180"/>
      <c r="AB57" s="180"/>
      <c r="AC57" s="180"/>
      <c r="AD57" s="186"/>
      <c r="AE57" s="186" t="s">
        <v>311</v>
      </c>
      <c r="AF57" s="186"/>
      <c r="AG57" s="186" t="s">
        <v>311</v>
      </c>
      <c r="AH57" s="186"/>
      <c r="AI57" s="180"/>
      <c r="AJ57" s="180"/>
      <c r="AK57" s="180">
        <v>1</v>
      </c>
      <c r="AL57" s="180"/>
      <c r="AM57" s="186"/>
      <c r="AN57" s="186"/>
      <c r="AO57" s="186"/>
      <c r="AP57" s="186"/>
      <c r="AQ57" s="70"/>
      <c r="AR57" s="152"/>
      <c r="AS57" s="152"/>
      <c r="AT57" s="152"/>
      <c r="AU57" s="152"/>
      <c r="AV57" s="22">
        <f t="shared" si="8"/>
        <v>1</v>
      </c>
      <c r="AX57" s="22">
        <f>G57-AV57</f>
        <v>179</v>
      </c>
      <c r="BA57" s="118">
        <f t="shared" si="11"/>
        <v>54</v>
      </c>
    </row>
    <row r="58" spans="1:54" s="36" customFormat="1" ht="31.5">
      <c r="A58" s="62" t="s">
        <v>103</v>
      </c>
      <c r="B58" s="63" t="s">
        <v>149</v>
      </c>
      <c r="C58" s="188" t="s">
        <v>302</v>
      </c>
      <c r="D58" s="188"/>
      <c r="E58" s="177">
        <f>SUM(E59:E61)</f>
        <v>384</v>
      </c>
      <c r="F58" s="177">
        <f t="shared" ref="F58:K58" si="57">SUM(F59:F61)</f>
        <v>80</v>
      </c>
      <c r="G58" s="110">
        <f t="shared" si="57"/>
        <v>304</v>
      </c>
      <c r="H58" s="109">
        <f t="shared" si="57"/>
        <v>46</v>
      </c>
      <c r="I58" s="110">
        <f t="shared" si="57"/>
        <v>12</v>
      </c>
      <c r="J58" s="110">
        <f t="shared" si="57"/>
        <v>14</v>
      </c>
      <c r="K58" s="110">
        <f t="shared" si="57"/>
        <v>20</v>
      </c>
      <c r="L58" s="109"/>
      <c r="M58" s="109"/>
      <c r="N58" s="109"/>
      <c r="O58" s="109"/>
      <c r="P58" s="109"/>
      <c r="Q58" s="135"/>
      <c r="R58" s="135"/>
      <c r="S58" s="135"/>
      <c r="T58" s="135"/>
      <c r="U58" s="109"/>
      <c r="V58" s="109"/>
      <c r="W58" s="109"/>
      <c r="X58" s="109"/>
      <c r="Y58" s="109"/>
      <c r="Z58" s="135"/>
      <c r="AA58" s="135"/>
      <c r="AB58" s="135"/>
      <c r="AC58" s="135"/>
      <c r="AD58" s="109"/>
      <c r="AE58" s="109"/>
      <c r="AF58" s="109"/>
      <c r="AG58" s="109"/>
      <c r="AH58" s="109"/>
      <c r="AI58" s="135"/>
      <c r="AJ58" s="135"/>
      <c r="AK58" s="135"/>
      <c r="AL58" s="135"/>
      <c r="AM58" s="109"/>
      <c r="AN58" s="109"/>
      <c r="AO58" s="109"/>
      <c r="AP58" s="109"/>
      <c r="AQ58" s="64"/>
      <c r="AR58" s="150"/>
      <c r="AS58" s="150"/>
      <c r="AT58" s="150"/>
      <c r="AU58" s="150">
        <v>1</v>
      </c>
      <c r="AV58" s="22"/>
      <c r="AX58" s="22"/>
      <c r="BA58" s="118">
        <f t="shared" si="11"/>
        <v>91.2</v>
      </c>
    </row>
    <row r="59" spans="1:54" ht="31.5">
      <c r="A59" s="31" t="s">
        <v>104</v>
      </c>
      <c r="B59" s="32" t="s">
        <v>150</v>
      </c>
      <c r="C59" s="74" t="s">
        <v>391</v>
      </c>
      <c r="D59" s="74" t="s">
        <v>393</v>
      </c>
      <c r="E59" s="168">
        <f t="shared" ref="E59:E63" si="58">F59+G59</f>
        <v>240</v>
      </c>
      <c r="F59" s="168">
        <f t="shared" ref="F59:F63" si="59">ROUND(G59/2,0)</f>
        <v>80</v>
      </c>
      <c r="G59" s="57">
        <v>160</v>
      </c>
      <c r="H59" s="57">
        <f t="shared" ref="H59" si="60">SUM(I59:K59)</f>
        <v>46</v>
      </c>
      <c r="I59" s="57">
        <f>L59+U59+AD59+AM59</f>
        <v>12</v>
      </c>
      <c r="J59" s="57">
        <f>M59+V59+AE59+AN59</f>
        <v>14</v>
      </c>
      <c r="K59" s="57">
        <f>P59+Y59+AH59+AQ59</f>
        <v>20</v>
      </c>
      <c r="L59" s="56"/>
      <c r="M59" s="56"/>
      <c r="N59" s="56"/>
      <c r="O59" s="56"/>
      <c r="P59" s="56"/>
      <c r="Q59" s="180"/>
      <c r="R59" s="180"/>
      <c r="S59" s="180"/>
      <c r="T59" s="180"/>
      <c r="U59" s="56"/>
      <c r="V59" s="56"/>
      <c r="W59" s="56"/>
      <c r="X59" s="56"/>
      <c r="Y59" s="56"/>
      <c r="Z59" s="180"/>
      <c r="AA59" s="180"/>
      <c r="AB59" s="180"/>
      <c r="AC59" s="180"/>
      <c r="AD59" s="56"/>
      <c r="AE59" s="56"/>
      <c r="AF59" s="56"/>
      <c r="AG59" s="56"/>
      <c r="AH59" s="56"/>
      <c r="AI59" s="180"/>
      <c r="AJ59" s="180"/>
      <c r="AK59" s="180"/>
      <c r="AL59" s="180"/>
      <c r="AM59" s="56">
        <v>12</v>
      </c>
      <c r="AN59" s="56">
        <v>14</v>
      </c>
      <c r="AO59" s="56">
        <v>26</v>
      </c>
      <c r="AP59" s="56">
        <v>20</v>
      </c>
      <c r="AQ59" s="17">
        <v>20</v>
      </c>
      <c r="AR59" s="152">
        <v>1</v>
      </c>
      <c r="AS59" s="152"/>
      <c r="AT59" s="152"/>
      <c r="AU59" s="152">
        <v>1</v>
      </c>
      <c r="AV59" s="22">
        <f t="shared" si="8"/>
        <v>94</v>
      </c>
      <c r="AX59" s="22">
        <f>G59-AV59</f>
        <v>66</v>
      </c>
      <c r="BA59" s="118">
        <f t="shared" si="11"/>
        <v>48</v>
      </c>
      <c r="BB59" s="22">
        <v>160</v>
      </c>
    </row>
    <row r="60" spans="1:54">
      <c r="A60" s="65" t="s">
        <v>89</v>
      </c>
      <c r="B60" s="66" t="s">
        <v>8</v>
      </c>
      <c r="C60" s="189" t="s">
        <v>36</v>
      </c>
      <c r="D60" s="189"/>
      <c r="E60" s="174">
        <v>0</v>
      </c>
      <c r="F60" s="174">
        <v>0</v>
      </c>
      <c r="G60" s="183">
        <v>36</v>
      </c>
      <c r="H60" s="183"/>
      <c r="I60" s="183"/>
      <c r="J60" s="183"/>
      <c r="K60" s="184"/>
      <c r="L60" s="184"/>
      <c r="M60" s="184"/>
      <c r="N60" s="184"/>
      <c r="O60" s="184"/>
      <c r="P60" s="184"/>
      <c r="Q60" s="180"/>
      <c r="R60" s="180"/>
      <c r="S60" s="180"/>
      <c r="T60" s="180"/>
      <c r="U60" s="184"/>
      <c r="V60" s="184"/>
      <c r="W60" s="184"/>
      <c r="X60" s="184"/>
      <c r="Y60" s="184"/>
      <c r="Z60" s="180"/>
      <c r="AA60" s="180"/>
      <c r="AB60" s="180"/>
      <c r="AC60" s="180"/>
      <c r="AD60" s="184"/>
      <c r="AE60" s="184"/>
      <c r="AF60" s="184"/>
      <c r="AG60" s="184"/>
      <c r="AH60" s="184"/>
      <c r="AI60" s="180"/>
      <c r="AJ60" s="180"/>
      <c r="AK60" s="180"/>
      <c r="AL60" s="180"/>
      <c r="AM60" s="184"/>
      <c r="AN60" s="184"/>
      <c r="AO60" s="184"/>
      <c r="AP60" s="184" t="s">
        <v>311</v>
      </c>
      <c r="AQ60" s="67"/>
      <c r="AR60" s="152"/>
      <c r="AS60" s="152"/>
      <c r="AT60" s="152"/>
      <c r="AU60" s="152"/>
      <c r="AV60" s="22">
        <f t="shared" si="8"/>
        <v>0</v>
      </c>
      <c r="AX60" s="22">
        <f>G60-AV60</f>
        <v>36</v>
      </c>
      <c r="BA60" s="118">
        <f t="shared" si="11"/>
        <v>10.799999999999999</v>
      </c>
    </row>
    <row r="61" spans="1:54">
      <c r="A61" s="68" t="s">
        <v>90</v>
      </c>
      <c r="B61" s="69" t="s">
        <v>9</v>
      </c>
      <c r="C61" s="190" t="s">
        <v>36</v>
      </c>
      <c r="D61" s="190"/>
      <c r="E61" s="176">
        <v>144</v>
      </c>
      <c r="F61" s="176">
        <v>0</v>
      </c>
      <c r="G61" s="186">
        <v>108</v>
      </c>
      <c r="H61" s="186"/>
      <c r="I61" s="186"/>
      <c r="J61" s="186"/>
      <c r="K61" s="187"/>
      <c r="L61" s="187"/>
      <c r="M61" s="187"/>
      <c r="N61" s="187"/>
      <c r="O61" s="187"/>
      <c r="P61" s="187"/>
      <c r="Q61" s="135"/>
      <c r="R61" s="135"/>
      <c r="S61" s="135"/>
      <c r="T61" s="135"/>
      <c r="U61" s="187"/>
      <c r="V61" s="187"/>
      <c r="W61" s="187"/>
      <c r="X61" s="187"/>
      <c r="Y61" s="187"/>
      <c r="Z61" s="135"/>
      <c r="AA61" s="135"/>
      <c r="AB61" s="135"/>
      <c r="AC61" s="135"/>
      <c r="AD61" s="187"/>
      <c r="AE61" s="187"/>
      <c r="AF61" s="187"/>
      <c r="AG61" s="187"/>
      <c r="AH61" s="187"/>
      <c r="AI61" s="135"/>
      <c r="AJ61" s="135"/>
      <c r="AK61" s="135"/>
      <c r="AL61" s="180"/>
      <c r="AM61" s="187"/>
      <c r="AN61" s="187" t="s">
        <v>311</v>
      </c>
      <c r="AO61" s="187"/>
      <c r="AP61" s="187" t="s">
        <v>311</v>
      </c>
      <c r="AQ61" s="127"/>
      <c r="AR61" s="150"/>
      <c r="AS61" s="150"/>
      <c r="AT61" s="150">
        <v>1</v>
      </c>
      <c r="AU61" s="150"/>
      <c r="AV61" s="22">
        <f t="shared" si="8"/>
        <v>1</v>
      </c>
      <c r="AX61" s="22">
        <f>G61-AV61</f>
        <v>107</v>
      </c>
      <c r="BA61" s="118">
        <f t="shared" si="11"/>
        <v>32.4</v>
      </c>
    </row>
    <row r="62" spans="1:54" s="36" customFormat="1" ht="47.25">
      <c r="A62" s="62" t="s">
        <v>91</v>
      </c>
      <c r="B62" s="63" t="s">
        <v>93</v>
      </c>
      <c r="C62" s="188" t="s">
        <v>302</v>
      </c>
      <c r="D62" s="188"/>
      <c r="E62" s="171">
        <f>SUM(E63:E66)</f>
        <v>564</v>
      </c>
      <c r="F62" s="171">
        <f t="shared" ref="F62:K62" si="61">SUM(F63:F66)</f>
        <v>92</v>
      </c>
      <c r="G62" s="109">
        <f t="shared" si="61"/>
        <v>472</v>
      </c>
      <c r="H62" s="109">
        <f t="shared" si="61"/>
        <v>52</v>
      </c>
      <c r="I62" s="109">
        <f t="shared" si="61"/>
        <v>16</v>
      </c>
      <c r="J62" s="109">
        <f t="shared" si="61"/>
        <v>36</v>
      </c>
      <c r="K62" s="109">
        <f t="shared" si="61"/>
        <v>0</v>
      </c>
      <c r="L62" s="109"/>
      <c r="M62" s="109"/>
      <c r="N62" s="109"/>
      <c r="O62" s="109"/>
      <c r="P62" s="109"/>
      <c r="Q62" s="135"/>
      <c r="R62" s="135"/>
      <c r="S62" s="135"/>
      <c r="T62" s="135"/>
      <c r="U62" s="109"/>
      <c r="V62" s="109"/>
      <c r="W62" s="109"/>
      <c r="X62" s="109"/>
      <c r="Y62" s="109"/>
      <c r="Z62" s="135"/>
      <c r="AA62" s="135"/>
      <c r="AB62" s="135"/>
      <c r="AC62" s="135"/>
      <c r="AD62" s="109"/>
      <c r="AE62" s="109"/>
      <c r="AF62" s="109"/>
      <c r="AG62" s="109"/>
      <c r="AH62" s="109"/>
      <c r="AI62" s="135"/>
      <c r="AJ62" s="135"/>
      <c r="AK62" s="135"/>
      <c r="AL62" s="135"/>
      <c r="AM62" s="109"/>
      <c r="AN62" s="109"/>
      <c r="AO62" s="109"/>
      <c r="AP62" s="109"/>
      <c r="AQ62" s="64"/>
      <c r="AR62" s="150"/>
      <c r="AS62" s="150"/>
      <c r="AT62" s="150"/>
      <c r="AU62" s="150">
        <v>1</v>
      </c>
      <c r="AV62" s="22"/>
      <c r="AX62" s="22"/>
      <c r="BA62" s="118">
        <f t="shared" si="11"/>
        <v>141.6</v>
      </c>
    </row>
    <row r="63" spans="1:54" ht="47.25">
      <c r="A63" s="31" t="s">
        <v>92</v>
      </c>
      <c r="B63" s="73" t="s">
        <v>288</v>
      </c>
      <c r="C63" s="74" t="s">
        <v>36</v>
      </c>
      <c r="D63" s="179">
        <f t="shared" ref="D63:D64" si="62">Q63+Z63+AI63+AR63</f>
        <v>0</v>
      </c>
      <c r="E63" s="168">
        <f t="shared" si="58"/>
        <v>168</v>
      </c>
      <c r="F63" s="168">
        <f t="shared" si="59"/>
        <v>56</v>
      </c>
      <c r="G63" s="57">
        <v>112</v>
      </c>
      <c r="H63" s="57">
        <f t="shared" ref="H63" si="63">SUM(I63:K63)</f>
        <v>32</v>
      </c>
      <c r="I63" s="57">
        <f>L63+U63+AD63+AM63</f>
        <v>8</v>
      </c>
      <c r="J63" s="57">
        <f>M63+V63+AE63+AN63</f>
        <v>24</v>
      </c>
      <c r="K63" s="57">
        <f>P63+Y63+AH63+AQ63</f>
        <v>0</v>
      </c>
      <c r="L63" s="56"/>
      <c r="M63" s="56"/>
      <c r="N63" s="56"/>
      <c r="O63" s="56"/>
      <c r="P63" s="56"/>
      <c r="Q63" s="180"/>
      <c r="R63" s="180"/>
      <c r="S63" s="180"/>
      <c r="T63" s="180"/>
      <c r="U63" s="56"/>
      <c r="V63" s="56"/>
      <c r="W63" s="56"/>
      <c r="X63" s="56"/>
      <c r="Y63" s="56"/>
      <c r="Z63" s="180"/>
      <c r="AA63" s="180"/>
      <c r="AB63" s="180"/>
      <c r="AC63" s="180"/>
      <c r="AD63" s="56"/>
      <c r="AE63" s="56"/>
      <c r="AF63" s="56"/>
      <c r="AG63" s="56"/>
      <c r="AH63" s="56"/>
      <c r="AI63" s="180"/>
      <c r="AJ63" s="180"/>
      <c r="AK63" s="180"/>
      <c r="AL63" s="180"/>
      <c r="AM63" s="56">
        <v>8</v>
      </c>
      <c r="AN63" s="56">
        <v>24</v>
      </c>
      <c r="AO63" s="56"/>
      <c r="AP63" s="56">
        <v>32</v>
      </c>
      <c r="AQ63" s="17"/>
      <c r="AR63" s="152"/>
      <c r="AS63" s="152"/>
      <c r="AT63" s="152">
        <v>1</v>
      </c>
      <c r="AU63" s="152"/>
      <c r="AV63" s="22">
        <f t="shared" si="8"/>
        <v>65</v>
      </c>
      <c r="AX63" s="22">
        <f>G63-AV63</f>
        <v>47</v>
      </c>
      <c r="BA63" s="118">
        <f t="shared" si="11"/>
        <v>33.6</v>
      </c>
      <c r="BB63" s="22">
        <v>102</v>
      </c>
    </row>
    <row r="64" spans="1:54" ht="47.25">
      <c r="A64" s="31" t="s">
        <v>155</v>
      </c>
      <c r="B64" s="32" t="s">
        <v>228</v>
      </c>
      <c r="C64" s="74" t="s">
        <v>36</v>
      </c>
      <c r="D64" s="179">
        <f t="shared" si="62"/>
        <v>0</v>
      </c>
      <c r="E64" s="168">
        <f t="shared" ref="E64" si="64">F64+G64</f>
        <v>108</v>
      </c>
      <c r="F64" s="168">
        <f t="shared" ref="F64" si="65">ROUND(G64/2,0)</f>
        <v>36</v>
      </c>
      <c r="G64" s="57">
        <v>72</v>
      </c>
      <c r="H64" s="57">
        <f t="shared" ref="H64" si="66">SUM(I64:K64)</f>
        <v>20</v>
      </c>
      <c r="I64" s="57">
        <f>L64+U64+AD64+AM64</f>
        <v>8</v>
      </c>
      <c r="J64" s="57">
        <f>M64+V64+AE64+AN64</f>
        <v>12</v>
      </c>
      <c r="K64" s="57">
        <f>P64+Y64+AH64+AQ64</f>
        <v>0</v>
      </c>
      <c r="L64" s="56"/>
      <c r="M64" s="56"/>
      <c r="N64" s="56"/>
      <c r="O64" s="56"/>
      <c r="P64" s="56"/>
      <c r="Q64" s="180"/>
      <c r="R64" s="180"/>
      <c r="S64" s="180"/>
      <c r="T64" s="180"/>
      <c r="U64" s="56"/>
      <c r="V64" s="56"/>
      <c r="W64" s="56"/>
      <c r="X64" s="56"/>
      <c r="Y64" s="56"/>
      <c r="Z64" s="180"/>
      <c r="AA64" s="180"/>
      <c r="AB64" s="180"/>
      <c r="AC64" s="180"/>
      <c r="AD64" s="56"/>
      <c r="AE64" s="56"/>
      <c r="AF64" s="56"/>
      <c r="AG64" s="56"/>
      <c r="AH64" s="56"/>
      <c r="AI64" s="180"/>
      <c r="AJ64" s="180"/>
      <c r="AK64" s="180"/>
      <c r="AL64" s="180"/>
      <c r="AM64" s="56">
        <v>8</v>
      </c>
      <c r="AN64" s="56">
        <v>12</v>
      </c>
      <c r="AO64" s="56">
        <v>20</v>
      </c>
      <c r="AP64" s="56"/>
      <c r="AQ64" s="17"/>
      <c r="AR64" s="152"/>
      <c r="AS64" s="152"/>
      <c r="AT64" s="152">
        <v>1</v>
      </c>
      <c r="AU64" s="152"/>
      <c r="BA64" s="118">
        <f t="shared" si="11"/>
        <v>21.599999999999998</v>
      </c>
      <c r="BB64" s="22">
        <v>72</v>
      </c>
    </row>
    <row r="65" spans="1:54">
      <c r="A65" s="65" t="s">
        <v>156</v>
      </c>
      <c r="B65" s="66" t="s">
        <v>8</v>
      </c>
      <c r="C65" s="189" t="s">
        <v>36</v>
      </c>
      <c r="D65" s="172"/>
      <c r="E65" s="173">
        <v>288</v>
      </c>
      <c r="F65" s="173">
        <v>0</v>
      </c>
      <c r="G65" s="183">
        <v>180</v>
      </c>
      <c r="H65" s="183"/>
      <c r="I65" s="183"/>
      <c r="J65" s="183"/>
      <c r="K65" s="184"/>
      <c r="L65" s="184"/>
      <c r="M65" s="184"/>
      <c r="N65" s="184"/>
      <c r="O65" s="184"/>
      <c r="P65" s="184"/>
      <c r="Q65" s="180"/>
      <c r="R65" s="180"/>
      <c r="S65" s="180"/>
      <c r="T65" s="180"/>
      <c r="U65" s="184"/>
      <c r="V65" s="184"/>
      <c r="W65" s="184"/>
      <c r="X65" s="184"/>
      <c r="Y65" s="184"/>
      <c r="Z65" s="180"/>
      <c r="AA65" s="180"/>
      <c r="AB65" s="180"/>
      <c r="AC65" s="180"/>
      <c r="AD65" s="184"/>
      <c r="AE65" s="184"/>
      <c r="AF65" s="184"/>
      <c r="AG65" s="184"/>
      <c r="AH65" s="184"/>
      <c r="AI65" s="180"/>
      <c r="AJ65" s="180"/>
      <c r="AK65" s="180"/>
      <c r="AL65" s="180"/>
      <c r="AM65" s="184"/>
      <c r="AN65" s="184" t="s">
        <v>311</v>
      </c>
      <c r="AO65" s="184" t="s">
        <v>311</v>
      </c>
      <c r="AP65" s="184"/>
      <c r="AQ65" s="67"/>
      <c r="AR65" s="152"/>
      <c r="AS65" s="152"/>
      <c r="AT65" s="152">
        <v>1</v>
      </c>
      <c r="AU65" s="152"/>
      <c r="AV65" s="22">
        <f t="shared" si="8"/>
        <v>1</v>
      </c>
      <c r="AX65" s="22">
        <f>G65-AV65</f>
        <v>179</v>
      </c>
      <c r="BA65" s="118">
        <f t="shared" si="11"/>
        <v>54</v>
      </c>
    </row>
    <row r="66" spans="1:54">
      <c r="A66" s="68" t="s">
        <v>157</v>
      </c>
      <c r="B66" s="69" t="s">
        <v>9</v>
      </c>
      <c r="C66" s="190" t="s">
        <v>36</v>
      </c>
      <c r="D66" s="190"/>
      <c r="E66" s="175">
        <v>0</v>
      </c>
      <c r="F66" s="175">
        <v>0</v>
      </c>
      <c r="G66" s="185">
        <v>108</v>
      </c>
      <c r="H66" s="185"/>
      <c r="I66" s="185"/>
      <c r="J66" s="185"/>
      <c r="K66" s="186"/>
      <c r="L66" s="186"/>
      <c r="M66" s="186"/>
      <c r="N66" s="186"/>
      <c r="O66" s="186"/>
      <c r="P66" s="186"/>
      <c r="Q66" s="180"/>
      <c r="R66" s="180"/>
      <c r="S66" s="180"/>
      <c r="T66" s="180"/>
      <c r="U66" s="186"/>
      <c r="V66" s="186"/>
      <c r="W66" s="186"/>
      <c r="X66" s="186"/>
      <c r="Y66" s="186"/>
      <c r="Z66" s="180"/>
      <c r="AA66" s="180"/>
      <c r="AB66" s="180"/>
      <c r="AC66" s="180"/>
      <c r="AD66" s="186"/>
      <c r="AE66" s="186"/>
      <c r="AF66" s="186"/>
      <c r="AG66" s="186"/>
      <c r="AH66" s="186"/>
      <c r="AI66" s="180"/>
      <c r="AJ66" s="180"/>
      <c r="AK66" s="180"/>
      <c r="AL66" s="180"/>
      <c r="AM66" s="186"/>
      <c r="AN66" s="186"/>
      <c r="AO66" s="186"/>
      <c r="AP66" s="186" t="s">
        <v>311</v>
      </c>
      <c r="AQ66" s="70"/>
      <c r="AR66" s="152"/>
      <c r="AS66" s="152"/>
      <c r="AT66" s="152"/>
      <c r="AU66" s="152"/>
      <c r="AV66" s="22">
        <f t="shared" si="8"/>
        <v>0</v>
      </c>
      <c r="AX66" s="22">
        <f>G66-AV66</f>
        <v>108</v>
      </c>
      <c r="BA66" s="118">
        <f t="shared" si="11"/>
        <v>32.4</v>
      </c>
    </row>
    <row r="67" spans="1:54" s="36" customFormat="1">
      <c r="A67" s="40"/>
      <c r="B67" s="41" t="s">
        <v>20</v>
      </c>
      <c r="C67" s="178"/>
      <c r="D67" s="178"/>
      <c r="E67" s="29">
        <f>E8+E20+E27+E31</f>
        <v>5436</v>
      </c>
      <c r="F67" s="29">
        <f>F8+F20+F27+F31</f>
        <v>1512</v>
      </c>
      <c r="G67" s="116">
        <f>G8+G20+G27+G31</f>
        <v>3924</v>
      </c>
      <c r="H67" s="116">
        <f t="shared" ref="H67:K67" si="67">H8+H20+H27+H31</f>
        <v>640</v>
      </c>
      <c r="I67" s="116">
        <f t="shared" si="67"/>
        <v>234</v>
      </c>
      <c r="J67" s="116">
        <f t="shared" si="67"/>
        <v>346</v>
      </c>
      <c r="K67" s="116">
        <f t="shared" si="67"/>
        <v>60</v>
      </c>
      <c r="L67" s="48">
        <f>SUM(L8:L65)</f>
        <v>62</v>
      </c>
      <c r="M67" s="116">
        <f t="shared" ref="M67:AU67" si="68">SUM(M8:M65)</f>
        <v>98</v>
      </c>
      <c r="N67" s="116">
        <f t="shared" si="68"/>
        <v>82</v>
      </c>
      <c r="O67" s="116">
        <f t="shared" si="68"/>
        <v>78</v>
      </c>
      <c r="P67" s="116">
        <f t="shared" si="68"/>
        <v>0</v>
      </c>
      <c r="Q67" s="135">
        <f t="shared" si="68"/>
        <v>5</v>
      </c>
      <c r="R67" s="135">
        <f t="shared" si="68"/>
        <v>2</v>
      </c>
      <c r="S67" s="135">
        <f t="shared" si="68"/>
        <v>4</v>
      </c>
      <c r="T67" s="180">
        <f t="shared" si="68"/>
        <v>2</v>
      </c>
      <c r="U67" s="48">
        <f t="shared" si="68"/>
        <v>78</v>
      </c>
      <c r="V67" s="116">
        <f t="shared" si="68"/>
        <v>90</v>
      </c>
      <c r="W67" s="116">
        <f t="shared" si="68"/>
        <v>82</v>
      </c>
      <c r="X67" s="116">
        <f t="shared" si="68"/>
        <v>78</v>
      </c>
      <c r="Y67" s="116">
        <f t="shared" si="68"/>
        <v>0</v>
      </c>
      <c r="Z67" s="135">
        <f t="shared" si="68"/>
        <v>6</v>
      </c>
      <c r="AA67" s="135">
        <f t="shared" si="68"/>
        <v>3</v>
      </c>
      <c r="AB67" s="135">
        <f t="shared" si="68"/>
        <v>4</v>
      </c>
      <c r="AC67" s="180">
        <f t="shared" si="68"/>
        <v>2</v>
      </c>
      <c r="AD67" s="48">
        <f t="shared" si="68"/>
        <v>38</v>
      </c>
      <c r="AE67" s="116">
        <f t="shared" si="68"/>
        <v>82</v>
      </c>
      <c r="AF67" s="116">
        <f t="shared" si="68"/>
        <v>82</v>
      </c>
      <c r="AG67" s="116">
        <f t="shared" si="68"/>
        <v>78</v>
      </c>
      <c r="AH67" s="116">
        <f t="shared" si="68"/>
        <v>40</v>
      </c>
      <c r="AI67" s="135">
        <f t="shared" si="68"/>
        <v>2</v>
      </c>
      <c r="AJ67" s="135">
        <f t="shared" si="68"/>
        <v>3</v>
      </c>
      <c r="AK67" s="135">
        <f t="shared" si="68"/>
        <v>5</v>
      </c>
      <c r="AL67" s="180">
        <f t="shared" si="68"/>
        <v>4</v>
      </c>
      <c r="AM67" s="48">
        <f t="shared" si="68"/>
        <v>60</v>
      </c>
      <c r="AN67" s="116">
        <f t="shared" si="68"/>
        <v>80</v>
      </c>
      <c r="AO67" s="116">
        <f t="shared" si="68"/>
        <v>82</v>
      </c>
      <c r="AP67" s="116">
        <f t="shared" si="68"/>
        <v>78</v>
      </c>
      <c r="AQ67" s="23">
        <f t="shared" si="68"/>
        <v>20</v>
      </c>
      <c r="AR67" s="136">
        <f t="shared" si="68"/>
        <v>4</v>
      </c>
      <c r="AS67" s="136">
        <f t="shared" si="68"/>
        <v>2</v>
      </c>
      <c r="AT67" s="136">
        <f t="shared" si="68"/>
        <v>8</v>
      </c>
      <c r="AU67" s="152">
        <f t="shared" si="68"/>
        <v>3</v>
      </c>
      <c r="BA67" s="121"/>
    </row>
    <row r="68" spans="1:54" s="30" customFormat="1" hidden="1">
      <c r="A68" s="27"/>
      <c r="B68" s="28" t="s">
        <v>117</v>
      </c>
      <c r="C68" s="29"/>
      <c r="D68" s="29"/>
      <c r="E68" s="29">
        <v>7542</v>
      </c>
      <c r="F68" s="29">
        <v>2214</v>
      </c>
      <c r="G68" s="29">
        <v>5328</v>
      </c>
      <c r="H68" s="29"/>
      <c r="I68" s="29"/>
      <c r="J68" s="29"/>
      <c r="K68" s="29"/>
      <c r="L68" s="29">
        <v>612</v>
      </c>
      <c r="M68" s="29"/>
      <c r="N68" s="29"/>
      <c r="O68" s="29"/>
      <c r="P68" s="29"/>
      <c r="Q68" s="29"/>
      <c r="R68" s="29"/>
      <c r="S68" s="29"/>
      <c r="T68" s="29">
        <v>792</v>
      </c>
      <c r="U68" s="29">
        <v>612</v>
      </c>
      <c r="V68" s="29"/>
      <c r="W68" s="29"/>
      <c r="X68" s="29"/>
      <c r="Y68" s="29"/>
      <c r="Z68" s="29"/>
      <c r="AA68" s="29"/>
      <c r="AB68" s="29"/>
      <c r="AC68" s="29">
        <v>828</v>
      </c>
      <c r="AD68" s="29">
        <v>612</v>
      </c>
      <c r="AE68" s="29"/>
      <c r="AF68" s="29"/>
      <c r="AG68" s="29"/>
      <c r="AH68" s="29"/>
      <c r="AI68" s="29"/>
      <c r="AJ68" s="29"/>
      <c r="AK68" s="29"/>
      <c r="AL68" s="29">
        <v>828</v>
      </c>
      <c r="AM68" s="29">
        <v>612</v>
      </c>
      <c r="AN68" s="29"/>
      <c r="AO68" s="29"/>
      <c r="AP68" s="29"/>
      <c r="AQ68" s="29"/>
      <c r="AR68" s="29"/>
      <c r="AS68" s="29"/>
      <c r="AT68" s="29"/>
      <c r="AU68" s="29">
        <v>432</v>
      </c>
      <c r="BA68" s="122"/>
    </row>
    <row r="69" spans="1:54" s="36" customFormat="1" ht="31.5">
      <c r="A69" s="35" t="s">
        <v>111</v>
      </c>
      <c r="B69" s="42" t="s">
        <v>105</v>
      </c>
      <c r="C69" s="48" t="s">
        <v>36</v>
      </c>
      <c r="D69" s="43"/>
      <c r="E69" s="48" t="s">
        <v>108</v>
      </c>
      <c r="F69" s="43"/>
      <c r="G69" s="48" t="s">
        <v>108</v>
      </c>
      <c r="H69" s="43"/>
      <c r="I69" s="43"/>
      <c r="J69" s="43"/>
      <c r="K69" s="44"/>
      <c r="L69" s="128"/>
      <c r="M69" s="128"/>
      <c r="N69" s="128"/>
      <c r="O69" s="128"/>
      <c r="P69" s="128"/>
      <c r="Q69" s="153"/>
      <c r="R69" s="153"/>
      <c r="S69" s="153"/>
      <c r="T69" s="153"/>
      <c r="U69" s="131"/>
      <c r="V69" s="131"/>
      <c r="W69" s="128"/>
      <c r="X69" s="128"/>
      <c r="Y69" s="131"/>
      <c r="Z69" s="154"/>
      <c r="AA69" s="154"/>
      <c r="AB69" s="154"/>
      <c r="AC69" s="154"/>
      <c r="AD69" s="131"/>
      <c r="AE69" s="131"/>
      <c r="AF69" s="128"/>
      <c r="AG69" s="128"/>
      <c r="AH69" s="131"/>
      <c r="AI69" s="154"/>
      <c r="AJ69" s="154"/>
      <c r="AK69" s="154"/>
      <c r="AL69" s="154"/>
      <c r="AM69" s="131"/>
      <c r="AN69" s="131"/>
      <c r="AO69" s="128"/>
      <c r="AP69" s="128"/>
      <c r="AQ69" s="131"/>
      <c r="AR69" s="154"/>
      <c r="AS69" s="154"/>
      <c r="AT69" s="154"/>
      <c r="AU69" s="155"/>
      <c r="BA69" s="121"/>
    </row>
    <row r="70" spans="1:54" s="49" customFormat="1" hidden="1">
      <c r="A70" s="46" t="s">
        <v>106</v>
      </c>
      <c r="B70" s="47" t="s">
        <v>10</v>
      </c>
      <c r="C70" s="48"/>
      <c r="D70" s="48"/>
      <c r="E70" s="48" t="s">
        <v>151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56"/>
      <c r="R70" s="156"/>
      <c r="S70" s="156"/>
      <c r="T70" s="156" t="s">
        <v>107</v>
      </c>
      <c r="U70" s="48"/>
      <c r="V70" s="48"/>
      <c r="W70" s="48"/>
      <c r="X70" s="48"/>
      <c r="Y70" s="48"/>
      <c r="Z70" s="156"/>
      <c r="AA70" s="156"/>
      <c r="AB70" s="156"/>
      <c r="AC70" s="156" t="s">
        <v>154</v>
      </c>
      <c r="AD70" s="48"/>
      <c r="AE70" s="48"/>
      <c r="AF70" s="48"/>
      <c r="AG70" s="48"/>
      <c r="AH70" s="48"/>
      <c r="AI70" s="156"/>
      <c r="AJ70" s="156"/>
      <c r="AK70" s="156"/>
      <c r="AL70" s="156" t="s">
        <v>154</v>
      </c>
      <c r="AM70" s="48"/>
      <c r="AN70" s="48"/>
      <c r="AO70" s="48"/>
      <c r="AP70" s="48"/>
      <c r="AQ70" s="48"/>
      <c r="AR70" s="156"/>
      <c r="AS70" s="156"/>
      <c r="AT70" s="156"/>
      <c r="AU70" s="155"/>
      <c r="AV70" s="49" t="s">
        <v>116</v>
      </c>
      <c r="BA70" s="123"/>
      <c r="BB70" s="49" t="s">
        <v>151</v>
      </c>
    </row>
    <row r="71" spans="1:54" s="36" customFormat="1" ht="31.5">
      <c r="A71" s="18" t="s">
        <v>110</v>
      </c>
      <c r="B71" s="24" t="s">
        <v>11</v>
      </c>
      <c r="C71" s="26"/>
      <c r="D71" s="26"/>
      <c r="E71" s="94" t="s">
        <v>109</v>
      </c>
      <c r="F71" s="25"/>
      <c r="G71" s="94" t="s">
        <v>109</v>
      </c>
      <c r="H71" s="25"/>
      <c r="I71" s="25"/>
      <c r="J71" s="25"/>
      <c r="K71" s="25"/>
      <c r="L71" s="25"/>
      <c r="M71" s="25"/>
      <c r="N71" s="25"/>
      <c r="O71" s="25"/>
      <c r="P71" s="25"/>
      <c r="Q71" s="157"/>
      <c r="R71" s="157"/>
      <c r="S71" s="157"/>
      <c r="T71" s="157"/>
      <c r="U71" s="132"/>
      <c r="V71" s="132"/>
      <c r="W71" s="25"/>
      <c r="X71" s="25"/>
      <c r="Y71" s="132"/>
      <c r="Z71" s="158"/>
      <c r="AA71" s="158"/>
      <c r="AB71" s="158"/>
      <c r="AC71" s="158"/>
      <c r="AD71" s="132"/>
      <c r="AE71" s="132"/>
      <c r="AF71" s="25"/>
      <c r="AG71" s="25"/>
      <c r="AH71" s="132"/>
      <c r="AI71" s="158"/>
      <c r="AJ71" s="158"/>
      <c r="AK71" s="158"/>
      <c r="AL71" s="158"/>
      <c r="AM71" s="132"/>
      <c r="AN71" s="132"/>
      <c r="AO71" s="25"/>
      <c r="AP71" s="25"/>
      <c r="AQ71" s="132"/>
      <c r="AR71" s="158"/>
      <c r="AS71" s="158"/>
      <c r="AT71" s="158"/>
      <c r="AU71" s="159"/>
      <c r="BA71" s="121"/>
    </row>
    <row r="72" spans="1:54" s="36" customFormat="1" ht="31.5">
      <c r="A72" s="35" t="s">
        <v>112</v>
      </c>
      <c r="B72" s="42" t="s">
        <v>113</v>
      </c>
      <c r="C72" s="45"/>
      <c r="D72" s="45"/>
      <c r="E72" s="48" t="s">
        <v>108</v>
      </c>
      <c r="F72" s="44"/>
      <c r="G72" s="48" t="s">
        <v>108</v>
      </c>
      <c r="H72" s="44"/>
      <c r="I72" s="44"/>
      <c r="J72" s="44"/>
      <c r="K72" s="44"/>
      <c r="L72" s="44"/>
      <c r="M72" s="44"/>
      <c r="N72" s="44"/>
      <c r="O72" s="44"/>
      <c r="P72" s="44"/>
      <c r="Q72" s="153"/>
      <c r="R72" s="153"/>
      <c r="S72" s="153"/>
      <c r="T72" s="153"/>
      <c r="U72" s="133"/>
      <c r="V72" s="133"/>
      <c r="W72" s="44"/>
      <c r="X72" s="44"/>
      <c r="Y72" s="133"/>
      <c r="Z72" s="154"/>
      <c r="AA72" s="154"/>
      <c r="AB72" s="154"/>
      <c r="AC72" s="154"/>
      <c r="AD72" s="133"/>
      <c r="AE72" s="133"/>
      <c r="AF72" s="44"/>
      <c r="AG72" s="44"/>
      <c r="AH72" s="133"/>
      <c r="AI72" s="154"/>
      <c r="AJ72" s="154"/>
      <c r="AK72" s="154"/>
      <c r="AL72" s="154"/>
      <c r="AM72" s="133"/>
      <c r="AN72" s="133"/>
      <c r="AO72" s="44"/>
      <c r="AP72" s="44"/>
      <c r="AQ72" s="133"/>
      <c r="AR72" s="154"/>
      <c r="AS72" s="154"/>
      <c r="AT72" s="154"/>
      <c r="AU72" s="155"/>
      <c r="BA72" s="121"/>
    </row>
    <row r="73" spans="1:54" s="36" customFormat="1" ht="31.5">
      <c r="A73" s="50" t="s">
        <v>114</v>
      </c>
      <c r="B73" s="51" t="s">
        <v>115</v>
      </c>
      <c r="C73" s="52"/>
      <c r="D73" s="52"/>
      <c r="E73" s="95" t="s">
        <v>107</v>
      </c>
      <c r="F73" s="53"/>
      <c r="G73" s="48" t="s">
        <v>107</v>
      </c>
      <c r="H73" s="44"/>
      <c r="I73" s="44"/>
      <c r="J73" s="44"/>
      <c r="K73" s="44"/>
      <c r="L73" s="44"/>
      <c r="M73" s="44"/>
      <c r="N73" s="44"/>
      <c r="O73" s="44"/>
      <c r="P73" s="44"/>
      <c r="Q73" s="153"/>
      <c r="R73" s="153"/>
      <c r="S73" s="153"/>
      <c r="T73" s="153"/>
      <c r="U73" s="133"/>
      <c r="V73" s="133"/>
      <c r="W73" s="44"/>
      <c r="X73" s="44"/>
      <c r="Y73" s="133"/>
      <c r="Z73" s="154"/>
      <c r="AA73" s="154"/>
      <c r="AB73" s="154"/>
      <c r="AC73" s="154"/>
      <c r="AD73" s="133"/>
      <c r="AE73" s="133"/>
      <c r="AF73" s="44"/>
      <c r="AG73" s="44"/>
      <c r="AH73" s="133"/>
      <c r="AI73" s="154"/>
      <c r="AJ73" s="154"/>
      <c r="AK73" s="154"/>
      <c r="AL73" s="154"/>
      <c r="AM73" s="133"/>
      <c r="AN73" s="133"/>
      <c r="AO73" s="44"/>
      <c r="AP73" s="44"/>
      <c r="AQ73" s="133"/>
      <c r="AR73" s="154"/>
      <c r="AS73" s="154"/>
      <c r="AT73" s="154"/>
      <c r="AU73" s="155"/>
      <c r="BA73" s="121"/>
    </row>
    <row r="74" spans="1:54" ht="30.75" customHeight="1">
      <c r="A74" s="233" t="s">
        <v>152</v>
      </c>
      <c r="B74" s="234"/>
      <c r="C74" s="234"/>
      <c r="D74" s="234"/>
      <c r="E74" s="234"/>
      <c r="F74" s="235"/>
      <c r="G74" s="229" t="s">
        <v>20</v>
      </c>
      <c r="H74" s="228" t="s">
        <v>303</v>
      </c>
      <c r="I74" s="228"/>
      <c r="J74" s="228"/>
      <c r="K74" s="228"/>
      <c r="L74" s="223">
        <f>SUM(L67:P67)/2</f>
        <v>160</v>
      </c>
      <c r="M74" s="223"/>
      <c r="N74" s="223"/>
      <c r="O74" s="223"/>
      <c r="P74" s="223"/>
      <c r="Q74" s="223"/>
      <c r="R74" s="223"/>
      <c r="S74" s="223"/>
      <c r="T74" s="223"/>
      <c r="U74" s="223">
        <f>SUM(U67:Y67)/2</f>
        <v>164</v>
      </c>
      <c r="V74" s="223"/>
      <c r="W74" s="223"/>
      <c r="X74" s="223"/>
      <c r="Y74" s="223"/>
      <c r="Z74" s="223"/>
      <c r="AA74" s="223"/>
      <c r="AB74" s="223"/>
      <c r="AC74" s="223"/>
      <c r="AD74" s="223">
        <f>SUM(AD67:AH67)/2</f>
        <v>160</v>
      </c>
      <c r="AE74" s="223"/>
      <c r="AF74" s="223"/>
      <c r="AG74" s="223"/>
      <c r="AH74" s="223"/>
      <c r="AI74" s="223"/>
      <c r="AJ74" s="223"/>
      <c r="AK74" s="223"/>
      <c r="AL74" s="223"/>
      <c r="AM74" s="223">
        <f>SUM(AM67:AQ67)/2</f>
        <v>160</v>
      </c>
      <c r="AN74" s="223"/>
      <c r="AO74" s="223"/>
      <c r="AP74" s="223"/>
      <c r="AQ74" s="223"/>
      <c r="AR74" s="223"/>
      <c r="AS74" s="223"/>
      <c r="AT74" s="223"/>
      <c r="AU74" s="223"/>
    </row>
    <row r="75" spans="1:54" ht="15.75" customHeight="1">
      <c r="A75" s="241" t="s">
        <v>390</v>
      </c>
      <c r="B75" s="242"/>
      <c r="C75" s="242"/>
      <c r="D75" s="242"/>
      <c r="E75" s="242"/>
      <c r="F75" s="243"/>
      <c r="G75" s="229"/>
      <c r="H75" s="228" t="s">
        <v>310</v>
      </c>
      <c r="I75" s="228"/>
      <c r="J75" s="228"/>
      <c r="K75" s="228"/>
      <c r="L75" s="223">
        <v>0</v>
      </c>
      <c r="M75" s="223"/>
      <c r="N75" s="223"/>
      <c r="O75" s="223"/>
      <c r="P75" s="223"/>
      <c r="Q75" s="223"/>
      <c r="R75" s="223"/>
      <c r="S75" s="223"/>
      <c r="T75" s="223"/>
      <c r="U75" s="223">
        <v>144</v>
      </c>
      <c r="V75" s="223"/>
      <c r="W75" s="223"/>
      <c r="X75" s="223"/>
      <c r="Y75" s="223"/>
      <c r="Z75" s="223"/>
      <c r="AA75" s="223"/>
      <c r="AB75" s="223"/>
      <c r="AC75" s="223"/>
      <c r="AD75" s="223">
        <v>108</v>
      </c>
      <c r="AE75" s="223"/>
      <c r="AF75" s="223"/>
      <c r="AG75" s="223"/>
      <c r="AH75" s="223"/>
      <c r="AI75" s="223"/>
      <c r="AJ75" s="223"/>
      <c r="AK75" s="223"/>
      <c r="AL75" s="223"/>
      <c r="AM75" s="223">
        <v>216</v>
      </c>
      <c r="AN75" s="223"/>
      <c r="AO75" s="223"/>
      <c r="AP75" s="223"/>
      <c r="AQ75" s="223"/>
      <c r="AR75" s="223"/>
      <c r="AS75" s="223"/>
      <c r="AT75" s="223"/>
      <c r="AU75" s="223"/>
      <c r="AV75" s="22" t="e">
        <f>E51+E56+E60+#REF!+E65</f>
        <v>#REF!</v>
      </c>
      <c r="AW75" s="22" t="e">
        <f>AV75+AV76</f>
        <v>#REF!</v>
      </c>
      <c r="AX75" s="22" t="e">
        <f>864-AV75-AV76</f>
        <v>#REF!</v>
      </c>
      <c r="AY75" s="237" t="s">
        <v>291</v>
      </c>
      <c r="BB75" s="236">
        <v>900</v>
      </c>
    </row>
    <row r="76" spans="1:54" ht="15.75" customHeight="1">
      <c r="A76" s="241"/>
      <c r="B76" s="242"/>
      <c r="C76" s="242"/>
      <c r="D76" s="242"/>
      <c r="E76" s="242"/>
      <c r="F76" s="243"/>
      <c r="G76" s="229"/>
      <c r="H76" s="228" t="s">
        <v>307</v>
      </c>
      <c r="I76" s="228"/>
      <c r="J76" s="228"/>
      <c r="K76" s="228"/>
      <c r="L76" s="223">
        <v>0</v>
      </c>
      <c r="M76" s="223"/>
      <c r="N76" s="223"/>
      <c r="O76" s="223"/>
      <c r="P76" s="223"/>
      <c r="Q76" s="223"/>
      <c r="R76" s="223"/>
      <c r="S76" s="223"/>
      <c r="T76" s="223"/>
      <c r="U76" s="223">
        <v>0</v>
      </c>
      <c r="V76" s="223"/>
      <c r="W76" s="223"/>
      <c r="X76" s="223"/>
      <c r="Y76" s="223"/>
      <c r="Z76" s="223"/>
      <c r="AA76" s="223"/>
      <c r="AB76" s="223"/>
      <c r="AC76" s="223"/>
      <c r="AD76" s="223">
        <v>216</v>
      </c>
      <c r="AE76" s="223"/>
      <c r="AF76" s="223"/>
      <c r="AG76" s="223"/>
      <c r="AH76" s="223"/>
      <c r="AI76" s="223"/>
      <c r="AJ76" s="223"/>
      <c r="AK76" s="223"/>
      <c r="AL76" s="223"/>
      <c r="AM76" s="223">
        <v>216</v>
      </c>
      <c r="AN76" s="223"/>
      <c r="AO76" s="223"/>
      <c r="AP76" s="223"/>
      <c r="AQ76" s="223"/>
      <c r="AR76" s="223"/>
      <c r="AS76" s="223"/>
      <c r="AT76" s="223"/>
      <c r="AU76" s="223"/>
      <c r="AV76" s="22" t="e">
        <f>E52+E57+E61+#REF!+E66</f>
        <v>#REF!</v>
      </c>
      <c r="AY76" s="237"/>
      <c r="BB76" s="236"/>
    </row>
    <row r="77" spans="1:54" ht="15.75" customHeight="1">
      <c r="A77" s="241"/>
      <c r="B77" s="242"/>
      <c r="C77" s="242"/>
      <c r="D77" s="242"/>
      <c r="E77" s="242"/>
      <c r="F77" s="243"/>
      <c r="G77" s="229"/>
      <c r="H77" s="228" t="s">
        <v>381</v>
      </c>
      <c r="I77" s="228"/>
      <c r="J77" s="228"/>
      <c r="K77" s="228"/>
      <c r="L77" s="223">
        <v>0</v>
      </c>
      <c r="M77" s="223"/>
      <c r="N77" s="223"/>
      <c r="O77" s="223"/>
      <c r="P77" s="223"/>
      <c r="Q77" s="223"/>
      <c r="R77" s="223"/>
      <c r="S77" s="223"/>
      <c r="T77" s="223"/>
      <c r="U77" s="223">
        <v>0</v>
      </c>
      <c r="V77" s="223"/>
      <c r="W77" s="223"/>
      <c r="X77" s="223"/>
      <c r="Y77" s="223"/>
      <c r="Z77" s="223"/>
      <c r="AA77" s="223"/>
      <c r="AB77" s="223"/>
      <c r="AC77" s="223"/>
      <c r="AD77" s="223">
        <v>0</v>
      </c>
      <c r="AE77" s="223"/>
      <c r="AF77" s="223"/>
      <c r="AG77" s="223"/>
      <c r="AH77" s="223"/>
      <c r="AI77" s="223"/>
      <c r="AJ77" s="223"/>
      <c r="AK77" s="223"/>
      <c r="AL77" s="223"/>
      <c r="AM77" s="223">
        <v>216</v>
      </c>
      <c r="AN77" s="223"/>
      <c r="AO77" s="223"/>
      <c r="AP77" s="223"/>
      <c r="AQ77" s="223"/>
      <c r="AR77" s="223"/>
      <c r="AS77" s="223"/>
      <c r="AT77" s="223"/>
      <c r="AU77" s="223"/>
      <c r="AV77" s="22">
        <f>AU77</f>
        <v>0</v>
      </c>
    </row>
    <row r="78" spans="1:54" ht="15.75" customHeight="1">
      <c r="A78" s="241"/>
      <c r="B78" s="242"/>
      <c r="C78" s="242"/>
      <c r="D78" s="242"/>
      <c r="E78" s="242"/>
      <c r="F78" s="243"/>
      <c r="G78" s="229"/>
      <c r="H78" s="228" t="s">
        <v>304</v>
      </c>
      <c r="I78" s="228"/>
      <c r="J78" s="228"/>
      <c r="K78" s="228"/>
      <c r="L78" s="223">
        <f>T67</f>
        <v>2</v>
      </c>
      <c r="M78" s="223"/>
      <c r="N78" s="223"/>
      <c r="O78" s="223"/>
      <c r="P78" s="223"/>
      <c r="Q78" s="223"/>
      <c r="R78" s="223"/>
      <c r="S78" s="223"/>
      <c r="T78" s="223"/>
      <c r="U78" s="223">
        <f>AC67</f>
        <v>2</v>
      </c>
      <c r="V78" s="223"/>
      <c r="W78" s="223"/>
      <c r="X78" s="223"/>
      <c r="Y78" s="223"/>
      <c r="Z78" s="223"/>
      <c r="AA78" s="223"/>
      <c r="AB78" s="223"/>
      <c r="AC78" s="223"/>
      <c r="AD78" s="223">
        <v>3</v>
      </c>
      <c r="AE78" s="223"/>
      <c r="AF78" s="223"/>
      <c r="AG78" s="223"/>
      <c r="AH78" s="223"/>
      <c r="AI78" s="223"/>
      <c r="AJ78" s="223"/>
      <c r="AK78" s="223"/>
      <c r="AL78" s="223"/>
      <c r="AM78" s="223">
        <f>AU67</f>
        <v>3</v>
      </c>
      <c r="AN78" s="223"/>
      <c r="AO78" s="223"/>
      <c r="AP78" s="223"/>
      <c r="AQ78" s="223"/>
      <c r="AR78" s="223"/>
      <c r="AS78" s="223"/>
      <c r="AT78" s="223"/>
      <c r="AU78" s="223"/>
    </row>
    <row r="79" spans="1:54" ht="15.75" customHeight="1">
      <c r="A79" s="230" t="s">
        <v>119</v>
      </c>
      <c r="B79" s="231"/>
      <c r="C79" s="231"/>
      <c r="D79" s="231"/>
      <c r="E79" s="231"/>
      <c r="F79" s="232"/>
      <c r="G79" s="229"/>
      <c r="H79" s="228" t="s">
        <v>305</v>
      </c>
      <c r="I79" s="228"/>
      <c r="J79" s="228"/>
      <c r="K79" s="228"/>
      <c r="L79" s="223">
        <v>5</v>
      </c>
      <c r="M79" s="223"/>
      <c r="N79" s="223"/>
      <c r="O79" s="223"/>
      <c r="P79" s="223"/>
      <c r="Q79" s="223"/>
      <c r="R79" s="223"/>
      <c r="S79" s="223"/>
      <c r="T79" s="223"/>
      <c r="U79" s="223">
        <v>6</v>
      </c>
      <c r="V79" s="223"/>
      <c r="W79" s="223"/>
      <c r="X79" s="223"/>
      <c r="Y79" s="223"/>
      <c r="Z79" s="223"/>
      <c r="AA79" s="223"/>
      <c r="AB79" s="223"/>
      <c r="AC79" s="223"/>
      <c r="AD79" s="223">
        <v>8</v>
      </c>
      <c r="AE79" s="223"/>
      <c r="AF79" s="223"/>
      <c r="AG79" s="223"/>
      <c r="AH79" s="223"/>
      <c r="AI79" s="223"/>
      <c r="AJ79" s="223"/>
      <c r="AK79" s="223"/>
      <c r="AL79" s="223"/>
      <c r="AM79" s="223">
        <v>10</v>
      </c>
      <c r="AN79" s="223"/>
      <c r="AO79" s="223"/>
      <c r="AP79" s="223"/>
      <c r="AQ79" s="223"/>
      <c r="AR79" s="223"/>
      <c r="AS79" s="223"/>
      <c r="AT79" s="223"/>
      <c r="AU79" s="223"/>
    </row>
    <row r="80" spans="1:54" ht="16.5" customHeight="1">
      <c r="A80" s="230" t="s">
        <v>118</v>
      </c>
      <c r="B80" s="231"/>
      <c r="C80" s="231"/>
      <c r="D80" s="231"/>
      <c r="E80" s="231"/>
      <c r="F80" s="232"/>
      <c r="G80" s="229"/>
      <c r="H80" s="228" t="s">
        <v>306</v>
      </c>
      <c r="I80" s="228"/>
      <c r="J80" s="228"/>
      <c r="K80" s="228"/>
      <c r="L80" s="223">
        <v>1</v>
      </c>
      <c r="M80" s="223"/>
      <c r="N80" s="223"/>
      <c r="O80" s="223"/>
      <c r="P80" s="223"/>
      <c r="Q80" s="223"/>
      <c r="R80" s="223"/>
      <c r="S80" s="223"/>
      <c r="T80" s="223"/>
      <c r="U80" s="223">
        <v>1</v>
      </c>
      <c r="V80" s="223"/>
      <c r="W80" s="223"/>
      <c r="X80" s="223"/>
      <c r="Y80" s="223"/>
      <c r="Z80" s="223"/>
      <c r="AA80" s="223"/>
      <c r="AB80" s="223"/>
      <c r="AC80" s="223"/>
      <c r="AD80" s="223">
        <v>1</v>
      </c>
      <c r="AE80" s="223"/>
      <c r="AF80" s="223"/>
      <c r="AG80" s="223"/>
      <c r="AH80" s="223"/>
      <c r="AI80" s="223"/>
      <c r="AJ80" s="223"/>
      <c r="AK80" s="223"/>
      <c r="AL80" s="223"/>
      <c r="AM80" s="223">
        <v>0</v>
      </c>
      <c r="AN80" s="223"/>
      <c r="AO80" s="223"/>
      <c r="AP80" s="223"/>
      <c r="AQ80" s="223"/>
      <c r="AR80" s="223"/>
      <c r="AS80" s="223"/>
      <c r="AT80" s="223"/>
      <c r="AU80" s="223"/>
    </row>
    <row r="81" spans="1:47" ht="16.5" customHeight="1">
      <c r="A81" s="225"/>
      <c r="B81" s="226"/>
      <c r="C81" s="226"/>
      <c r="D81" s="226"/>
      <c r="E81" s="226"/>
      <c r="F81" s="227"/>
      <c r="G81" s="229"/>
      <c r="H81" s="228" t="s">
        <v>308</v>
      </c>
      <c r="I81" s="228"/>
      <c r="J81" s="228"/>
      <c r="K81" s="228"/>
      <c r="L81" s="223">
        <f>Q67</f>
        <v>5</v>
      </c>
      <c r="M81" s="223"/>
      <c r="N81" s="223"/>
      <c r="O81" s="223"/>
      <c r="P81" s="223"/>
      <c r="Q81" s="223"/>
      <c r="R81" s="223"/>
      <c r="S81" s="223"/>
      <c r="T81" s="223"/>
      <c r="U81" s="223">
        <f>Z67</f>
        <v>6</v>
      </c>
      <c r="V81" s="223"/>
      <c r="W81" s="223"/>
      <c r="X81" s="223"/>
      <c r="Y81" s="223"/>
      <c r="Z81" s="223"/>
      <c r="AA81" s="223"/>
      <c r="AB81" s="223"/>
      <c r="AC81" s="223"/>
      <c r="AD81" s="223">
        <f>AI67</f>
        <v>2</v>
      </c>
      <c r="AE81" s="223"/>
      <c r="AF81" s="223"/>
      <c r="AG81" s="223"/>
      <c r="AH81" s="223"/>
      <c r="AI81" s="223"/>
      <c r="AJ81" s="223"/>
      <c r="AK81" s="223"/>
      <c r="AL81" s="223"/>
      <c r="AM81" s="223">
        <v>3</v>
      </c>
      <c r="AN81" s="223"/>
      <c r="AO81" s="223"/>
      <c r="AP81" s="223"/>
      <c r="AQ81" s="223"/>
      <c r="AR81" s="223"/>
      <c r="AS81" s="223"/>
      <c r="AT81" s="223"/>
      <c r="AU81" s="223"/>
    </row>
    <row r="82" spans="1:47" ht="0.75" customHeight="1">
      <c r="A82" s="160"/>
      <c r="B82" s="161"/>
      <c r="C82" s="162"/>
      <c r="D82" s="162"/>
      <c r="E82" s="161"/>
      <c r="F82" s="163"/>
    </row>
  </sheetData>
  <mergeCells count="91">
    <mergeCell ref="U74:AC74"/>
    <mergeCell ref="U75:AC75"/>
    <mergeCell ref="AD5:AD6"/>
    <mergeCell ref="N5:N6"/>
    <mergeCell ref="O5:O6"/>
    <mergeCell ref="V5:V6"/>
    <mergeCell ref="A1:AW1"/>
    <mergeCell ref="AM4:AU4"/>
    <mergeCell ref="A3:A6"/>
    <mergeCell ref="B3:B6"/>
    <mergeCell ref="C3:C6"/>
    <mergeCell ref="L3:AU3"/>
    <mergeCell ref="AD4:AL4"/>
    <mergeCell ref="L4:T4"/>
    <mergeCell ref="U4:AC4"/>
    <mergeCell ref="Y5:Y6"/>
    <mergeCell ref="H4:H6"/>
    <mergeCell ref="Q5:T5"/>
    <mergeCell ref="Z5:AC5"/>
    <mergeCell ref="G3:G6"/>
    <mergeCell ref="D3:D6"/>
    <mergeCell ref="H3:K3"/>
    <mergeCell ref="BB75:BB76"/>
    <mergeCell ref="AY75:AY76"/>
    <mergeCell ref="AM76:AU76"/>
    <mergeCell ref="AM77:AU77"/>
    <mergeCell ref="U76:AC76"/>
    <mergeCell ref="U77:AC77"/>
    <mergeCell ref="A79:F79"/>
    <mergeCell ref="U78:AC78"/>
    <mergeCell ref="U79:AC79"/>
    <mergeCell ref="AM78:AU78"/>
    <mergeCell ref="AM79:AU79"/>
    <mergeCell ref="AD79:AL79"/>
    <mergeCell ref="A75:F78"/>
    <mergeCell ref="A80:F80"/>
    <mergeCell ref="L74:T74"/>
    <mergeCell ref="L75:T75"/>
    <mergeCell ref="L76:T76"/>
    <mergeCell ref="L77:T77"/>
    <mergeCell ref="L78:T78"/>
    <mergeCell ref="L79:T79"/>
    <mergeCell ref="L80:T80"/>
    <mergeCell ref="H74:K74"/>
    <mergeCell ref="H75:K75"/>
    <mergeCell ref="H76:K76"/>
    <mergeCell ref="H77:K77"/>
    <mergeCell ref="H78:K78"/>
    <mergeCell ref="H79:K79"/>
    <mergeCell ref="H80:K80"/>
    <mergeCell ref="A74:F74"/>
    <mergeCell ref="AM80:AU80"/>
    <mergeCell ref="A81:F81"/>
    <mergeCell ref="H81:K81"/>
    <mergeCell ref="L81:T81"/>
    <mergeCell ref="U81:AC81"/>
    <mergeCell ref="AD81:AL81"/>
    <mergeCell ref="AM81:AU81"/>
    <mergeCell ref="G74:G81"/>
    <mergeCell ref="U80:AC80"/>
    <mergeCell ref="AD74:AL74"/>
    <mergeCell ref="AD75:AL75"/>
    <mergeCell ref="AD76:AL76"/>
    <mergeCell ref="AD77:AL77"/>
    <mergeCell ref="AD78:AL78"/>
    <mergeCell ref="AD80:AL80"/>
    <mergeCell ref="AM75:AU75"/>
    <mergeCell ref="AP5:AP6"/>
    <mergeCell ref="AF5:AF6"/>
    <mergeCell ref="AG5:AG6"/>
    <mergeCell ref="AM74:AU74"/>
    <mergeCell ref="AH5:AH6"/>
    <mergeCell ref="AM5:AM6"/>
    <mergeCell ref="AN5:AN6"/>
    <mergeCell ref="AQ5:AQ6"/>
    <mergeCell ref="AR5:AU5"/>
    <mergeCell ref="AI5:AL5"/>
    <mergeCell ref="P5:P6"/>
    <mergeCell ref="U5:U6"/>
    <mergeCell ref="E3:E6"/>
    <mergeCell ref="F3:F6"/>
    <mergeCell ref="AO5:AO6"/>
    <mergeCell ref="AE5:AE6"/>
    <mergeCell ref="W5:W6"/>
    <mergeCell ref="X5:X6"/>
    <mergeCell ref="I4:K4"/>
    <mergeCell ref="I5:I6"/>
    <mergeCell ref="J5:J6"/>
    <mergeCell ref="K5:K6"/>
    <mergeCell ref="L5:L6"/>
    <mergeCell ref="M5:M6"/>
  </mergeCells>
  <pageMargins left="0.23622047244094491" right="0.19685039370078741" top="0.39370078740157483" bottom="0.19685039370078741" header="0.31496062992125984" footer="0.19685039370078741"/>
  <pageSetup paperSize="9" scale="87" fitToHeight="3" orientation="landscape" verticalDpi="0" r:id="rId1"/>
  <colBreaks count="1" manualBreakCount="1">
    <brk id="42" max="8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4"/>
  <sheetViews>
    <sheetView topLeftCell="A143" zoomScaleNormal="100" workbookViewId="0">
      <selection activeCell="A150" sqref="A150:E150"/>
    </sheetView>
  </sheetViews>
  <sheetFormatPr defaultRowHeight="15"/>
  <cols>
    <col min="1" max="1" width="11.140625" customWidth="1"/>
    <col min="2" max="2" width="47.85546875" customWidth="1"/>
    <col min="8" max="10" width="0" hidden="1" customWidth="1"/>
  </cols>
  <sheetData>
    <row r="1" spans="1:5" ht="18.75">
      <c r="A1" s="247" t="s">
        <v>283</v>
      </c>
      <c r="B1" s="247"/>
      <c r="C1" s="247"/>
      <c r="D1" s="247"/>
      <c r="E1" s="247"/>
    </row>
    <row r="2" spans="1:5" ht="18.75">
      <c r="A2" s="91" t="s">
        <v>204</v>
      </c>
      <c r="B2" s="248" t="s">
        <v>205</v>
      </c>
      <c r="C2" s="248"/>
      <c r="D2" s="248"/>
      <c r="E2" s="248"/>
    </row>
    <row r="3" spans="1:5" ht="18.75">
      <c r="A3" s="92"/>
      <c r="B3" s="249" t="s">
        <v>206</v>
      </c>
      <c r="C3" s="249"/>
      <c r="D3" s="249"/>
      <c r="E3" s="249"/>
    </row>
    <row r="4" spans="1:5" ht="18.75">
      <c r="A4" s="93" t="s">
        <v>207</v>
      </c>
      <c r="B4" s="250" t="s">
        <v>285</v>
      </c>
      <c r="C4" s="250"/>
      <c r="D4" s="250"/>
      <c r="E4" s="250"/>
    </row>
    <row r="5" spans="1:5" ht="18.75">
      <c r="A5" s="93" t="s">
        <v>243</v>
      </c>
      <c r="B5" s="250" t="s">
        <v>212</v>
      </c>
      <c r="C5" s="250"/>
      <c r="D5" s="250"/>
      <c r="E5" s="250"/>
    </row>
    <row r="6" spans="1:5" ht="18.75">
      <c r="A6" s="93" t="s">
        <v>209</v>
      </c>
      <c r="B6" s="250" t="s">
        <v>229</v>
      </c>
      <c r="C6" s="250"/>
      <c r="D6" s="250"/>
      <c r="E6" s="250"/>
    </row>
    <row r="7" spans="1:5" ht="18.75">
      <c r="A7" s="93" t="s">
        <v>210</v>
      </c>
      <c r="B7" s="250" t="s">
        <v>230</v>
      </c>
      <c r="C7" s="250"/>
      <c r="D7" s="250"/>
      <c r="E7" s="250"/>
    </row>
    <row r="8" spans="1:5" ht="18.75">
      <c r="A8" s="93" t="s">
        <v>211</v>
      </c>
      <c r="B8" s="250" t="s">
        <v>231</v>
      </c>
      <c r="C8" s="250"/>
      <c r="D8" s="250"/>
      <c r="E8" s="250"/>
    </row>
    <row r="9" spans="1:5" ht="18.75">
      <c r="A9" s="93" t="s">
        <v>213</v>
      </c>
      <c r="B9" s="250" t="s">
        <v>232</v>
      </c>
      <c r="C9" s="250"/>
      <c r="D9" s="250"/>
      <c r="E9" s="250"/>
    </row>
    <row r="10" spans="1:5" ht="39" customHeight="1">
      <c r="A10" s="93" t="s">
        <v>214</v>
      </c>
      <c r="B10" s="250" t="s">
        <v>233</v>
      </c>
      <c r="C10" s="250"/>
      <c r="D10" s="250"/>
      <c r="E10" s="250"/>
    </row>
    <row r="11" spans="1:5" ht="21" customHeight="1">
      <c r="A11" s="93" t="s">
        <v>215</v>
      </c>
      <c r="B11" s="250" t="s">
        <v>234</v>
      </c>
      <c r="C11" s="250"/>
      <c r="D11" s="250"/>
      <c r="E11" s="250"/>
    </row>
    <row r="12" spans="1:5" ht="21" customHeight="1">
      <c r="A12" s="93" t="s">
        <v>216</v>
      </c>
      <c r="B12" s="250" t="s">
        <v>235</v>
      </c>
      <c r="C12" s="250"/>
      <c r="D12" s="250"/>
      <c r="E12" s="250"/>
    </row>
    <row r="13" spans="1:5" ht="21" customHeight="1">
      <c r="A13" s="93" t="s">
        <v>217</v>
      </c>
      <c r="B13" s="250" t="s">
        <v>236</v>
      </c>
      <c r="C13" s="250"/>
      <c r="D13" s="250"/>
      <c r="E13" s="250"/>
    </row>
    <row r="14" spans="1:5" ht="37.5" customHeight="1">
      <c r="A14" s="93" t="s">
        <v>218</v>
      </c>
      <c r="B14" s="250" t="s">
        <v>237</v>
      </c>
      <c r="C14" s="250"/>
      <c r="D14" s="250"/>
      <c r="E14" s="250"/>
    </row>
    <row r="15" spans="1:5" ht="21" customHeight="1">
      <c r="A15" s="93" t="s">
        <v>244</v>
      </c>
      <c r="B15" s="250" t="s">
        <v>238</v>
      </c>
      <c r="C15" s="250"/>
      <c r="D15" s="250"/>
      <c r="E15" s="250"/>
    </row>
    <row r="16" spans="1:5" ht="21" customHeight="1">
      <c r="A16" s="93" t="s">
        <v>245</v>
      </c>
      <c r="B16" s="250" t="s">
        <v>239</v>
      </c>
      <c r="C16" s="250"/>
      <c r="D16" s="250"/>
      <c r="E16" s="250"/>
    </row>
    <row r="17" spans="1:5" ht="21" customHeight="1">
      <c r="A17" s="93" t="s">
        <v>246</v>
      </c>
      <c r="B17" s="250" t="s">
        <v>240</v>
      </c>
      <c r="C17" s="250"/>
      <c r="D17" s="250"/>
      <c r="E17" s="250"/>
    </row>
    <row r="18" spans="1:5" ht="21" customHeight="1">
      <c r="A18" s="93" t="s">
        <v>247</v>
      </c>
      <c r="B18" s="250" t="s">
        <v>241</v>
      </c>
      <c r="C18" s="250"/>
      <c r="D18" s="250"/>
      <c r="E18" s="250"/>
    </row>
    <row r="19" spans="1:5" ht="21" customHeight="1">
      <c r="A19" s="93" t="s">
        <v>248</v>
      </c>
      <c r="B19" s="250" t="s">
        <v>242</v>
      </c>
      <c r="C19" s="250"/>
      <c r="D19" s="250"/>
      <c r="E19" s="250"/>
    </row>
    <row r="20" spans="1:5" ht="18.75">
      <c r="A20" s="92"/>
      <c r="B20" s="249" t="s">
        <v>219</v>
      </c>
      <c r="C20" s="249"/>
      <c r="D20" s="249"/>
      <c r="E20" s="249"/>
    </row>
    <row r="21" spans="1:5" ht="18.75">
      <c r="A21" s="93" t="s">
        <v>207</v>
      </c>
      <c r="B21" s="250" t="s">
        <v>249</v>
      </c>
      <c r="C21" s="250"/>
      <c r="D21" s="250"/>
      <c r="E21" s="250"/>
    </row>
    <row r="22" spans="1:5" ht="18.75">
      <c r="A22" s="93" t="s">
        <v>208</v>
      </c>
      <c r="B22" s="250" t="s">
        <v>220</v>
      </c>
      <c r="C22" s="250"/>
      <c r="D22" s="250"/>
      <c r="E22" s="250"/>
    </row>
    <row r="23" spans="1:5" ht="18.75">
      <c r="A23" s="93" t="s">
        <v>253</v>
      </c>
      <c r="B23" s="250" t="s">
        <v>250</v>
      </c>
      <c r="C23" s="250"/>
      <c r="D23" s="250"/>
      <c r="E23" s="250"/>
    </row>
    <row r="24" spans="1:5" ht="37.5" customHeight="1">
      <c r="A24" s="93" t="s">
        <v>254</v>
      </c>
      <c r="B24" s="250" t="s">
        <v>251</v>
      </c>
      <c r="C24" s="250"/>
      <c r="D24" s="250"/>
      <c r="E24" s="250"/>
    </row>
    <row r="25" spans="1:5" ht="37.5" customHeight="1">
      <c r="A25" s="93" t="s">
        <v>255</v>
      </c>
      <c r="B25" s="250" t="s">
        <v>252</v>
      </c>
      <c r="C25" s="250"/>
      <c r="D25" s="250"/>
      <c r="E25" s="250"/>
    </row>
    <row r="26" spans="1:5" ht="18.75">
      <c r="A26" s="92"/>
      <c r="B26" s="249" t="s">
        <v>221</v>
      </c>
      <c r="C26" s="249"/>
      <c r="D26" s="249"/>
      <c r="E26" s="249"/>
    </row>
    <row r="27" spans="1:5" ht="18.75">
      <c r="A27" s="93" t="s">
        <v>207</v>
      </c>
      <c r="B27" s="250" t="s">
        <v>256</v>
      </c>
      <c r="C27" s="250"/>
      <c r="D27" s="250"/>
      <c r="E27" s="250"/>
    </row>
    <row r="28" spans="1:5" ht="18.75">
      <c r="A28" s="93" t="s">
        <v>208</v>
      </c>
      <c r="B28" s="250" t="s">
        <v>257</v>
      </c>
      <c r="C28" s="250"/>
      <c r="D28" s="250"/>
      <c r="E28" s="250"/>
    </row>
    <row r="29" spans="1:5" ht="18.75">
      <c r="A29" s="93" t="s">
        <v>253</v>
      </c>
      <c r="B29" s="250" t="s">
        <v>258</v>
      </c>
      <c r="C29" s="250"/>
      <c r="D29" s="250"/>
      <c r="E29" s="250"/>
    </row>
    <row r="30" spans="1:5" ht="18.75">
      <c r="A30" s="93" t="s">
        <v>254</v>
      </c>
      <c r="B30" s="250" t="s">
        <v>259</v>
      </c>
      <c r="C30" s="250"/>
      <c r="D30" s="250"/>
      <c r="E30" s="250"/>
    </row>
    <row r="31" spans="1:5" ht="18.75">
      <c r="A31" s="93"/>
      <c r="B31" s="249" t="s">
        <v>260</v>
      </c>
      <c r="C31" s="249"/>
      <c r="D31" s="249"/>
      <c r="E31" s="249"/>
    </row>
    <row r="32" spans="1:5" ht="18.75">
      <c r="A32" s="93" t="s">
        <v>262</v>
      </c>
      <c r="B32" s="250" t="s">
        <v>261</v>
      </c>
      <c r="C32" s="250"/>
      <c r="D32" s="250"/>
      <c r="E32" s="250"/>
    </row>
    <row r="33" spans="1:5" ht="18.75" customHeight="1">
      <c r="A33" s="92"/>
      <c r="B33" s="249" t="s">
        <v>222</v>
      </c>
      <c r="C33" s="249"/>
      <c r="D33" s="249"/>
      <c r="E33" s="249"/>
    </row>
    <row r="34" spans="1:5" ht="18.75">
      <c r="A34" s="93" t="s">
        <v>207</v>
      </c>
      <c r="B34" s="250" t="s">
        <v>223</v>
      </c>
      <c r="C34" s="250"/>
      <c r="D34" s="250"/>
      <c r="E34" s="250"/>
    </row>
    <row r="35" spans="1:5" ht="39" customHeight="1">
      <c r="A35" s="93" t="s">
        <v>208</v>
      </c>
      <c r="B35" s="250" t="s">
        <v>224</v>
      </c>
      <c r="C35" s="250"/>
      <c r="D35" s="250"/>
      <c r="E35" s="250"/>
    </row>
    <row r="36" spans="1:5" ht="18.75">
      <c r="A36" s="93" t="s">
        <v>209</v>
      </c>
      <c r="B36" s="250" t="s">
        <v>225</v>
      </c>
      <c r="C36" s="250"/>
      <c r="D36" s="250"/>
      <c r="E36" s="250"/>
    </row>
    <row r="37" spans="1:5" ht="18.75">
      <c r="A37" s="92"/>
      <c r="B37" s="249" t="s">
        <v>226</v>
      </c>
      <c r="C37" s="249"/>
      <c r="D37" s="249"/>
      <c r="E37" s="249"/>
    </row>
    <row r="38" spans="1:5" ht="18.75">
      <c r="A38" s="93" t="s">
        <v>207</v>
      </c>
      <c r="B38" s="250" t="s">
        <v>227</v>
      </c>
      <c r="C38" s="250"/>
      <c r="D38" s="250"/>
      <c r="E38" s="250"/>
    </row>
    <row r="39" spans="1:5" ht="18.75">
      <c r="A39" s="93" t="s">
        <v>208</v>
      </c>
      <c r="B39" s="250" t="s">
        <v>286</v>
      </c>
      <c r="C39" s="250"/>
      <c r="D39" s="250"/>
      <c r="E39" s="250"/>
    </row>
    <row r="41" spans="1:5" ht="18.75">
      <c r="A41" s="251" t="s">
        <v>284</v>
      </c>
      <c r="B41" s="251"/>
      <c r="C41" s="251"/>
      <c r="D41" s="251"/>
      <c r="E41" s="251"/>
    </row>
    <row r="42" spans="1:5" ht="227.25" customHeight="1">
      <c r="A42" s="252" t="s">
        <v>394</v>
      </c>
      <c r="B42" s="252"/>
      <c r="C42" s="252"/>
      <c r="D42" s="252"/>
      <c r="E42" s="252"/>
    </row>
    <row r="43" spans="1:5" ht="40.5" customHeight="1">
      <c r="A43" s="252" t="s">
        <v>333</v>
      </c>
      <c r="B43" s="252"/>
      <c r="C43" s="252"/>
      <c r="D43" s="252"/>
      <c r="E43" s="252"/>
    </row>
    <row r="44" spans="1:5" ht="92.25" customHeight="1">
      <c r="A44" s="252" t="s">
        <v>395</v>
      </c>
      <c r="B44" s="252"/>
      <c r="C44" s="252"/>
      <c r="D44" s="252"/>
      <c r="E44" s="252"/>
    </row>
    <row r="45" spans="1:5" ht="57" hidden="1" customHeight="1">
      <c r="A45" s="252" t="s">
        <v>263</v>
      </c>
      <c r="B45" s="252"/>
      <c r="C45" s="252"/>
      <c r="D45" s="252"/>
      <c r="E45" s="252"/>
    </row>
    <row r="46" spans="1:5" ht="77.25" hidden="1" customHeight="1">
      <c r="A46" s="252" t="s">
        <v>264</v>
      </c>
      <c r="B46" s="252"/>
      <c r="C46" s="252"/>
      <c r="D46" s="252"/>
      <c r="E46" s="252"/>
    </row>
    <row r="47" spans="1:5" ht="40.5" customHeight="1">
      <c r="A47" s="252" t="s">
        <v>334</v>
      </c>
      <c r="B47" s="252"/>
      <c r="C47" s="252"/>
      <c r="D47" s="252"/>
      <c r="E47" s="252"/>
    </row>
    <row r="48" spans="1:5" ht="74.25" customHeight="1">
      <c r="A48" s="252" t="s">
        <v>396</v>
      </c>
      <c r="B48" s="252"/>
      <c r="C48" s="252"/>
      <c r="D48" s="252"/>
      <c r="E48" s="252"/>
    </row>
    <row r="49" spans="1:5" ht="94.5" customHeight="1">
      <c r="A49" s="253" t="s">
        <v>335</v>
      </c>
      <c r="B49" s="253"/>
      <c r="C49" s="253"/>
      <c r="D49" s="253"/>
      <c r="E49" s="253"/>
    </row>
    <row r="50" spans="1:5" ht="40.5" customHeight="1">
      <c r="A50" s="252" t="s">
        <v>336</v>
      </c>
      <c r="B50" s="252"/>
      <c r="C50" s="252"/>
      <c r="D50" s="252"/>
      <c r="E50" s="252"/>
    </row>
    <row r="51" spans="1:5" ht="111" customHeight="1">
      <c r="A51" s="252" t="s">
        <v>265</v>
      </c>
      <c r="B51" s="252"/>
      <c r="C51" s="252"/>
      <c r="D51" s="252"/>
      <c r="E51" s="252"/>
    </row>
    <row r="52" spans="1:5" ht="40.5" customHeight="1">
      <c r="A52" s="252" t="s">
        <v>337</v>
      </c>
      <c r="B52" s="252"/>
      <c r="C52" s="252"/>
      <c r="D52" s="252"/>
      <c r="E52" s="252"/>
    </row>
    <row r="53" spans="1:5" ht="75" customHeight="1">
      <c r="A53" s="252" t="s">
        <v>338</v>
      </c>
      <c r="B53" s="252"/>
      <c r="C53" s="252"/>
      <c r="D53" s="252"/>
      <c r="E53" s="252"/>
    </row>
    <row r="54" spans="1:5" ht="18.75" hidden="1">
      <c r="A54" s="252" t="s">
        <v>266</v>
      </c>
      <c r="B54" s="252"/>
      <c r="C54" s="252"/>
      <c r="D54" s="252"/>
      <c r="E54" s="252"/>
    </row>
    <row r="55" spans="1:5" ht="40.5" hidden="1" customHeight="1">
      <c r="A55" s="252" t="s">
        <v>267</v>
      </c>
      <c r="B55" s="252"/>
      <c r="C55" s="252"/>
      <c r="D55" s="252"/>
      <c r="E55" s="252"/>
    </row>
    <row r="56" spans="1:5" ht="57" customHeight="1">
      <c r="A56" s="252" t="s">
        <v>339</v>
      </c>
      <c r="B56" s="252"/>
      <c r="C56" s="252"/>
      <c r="D56" s="252"/>
      <c r="E56" s="252"/>
    </row>
    <row r="57" spans="1:5" ht="79.5" hidden="1" customHeight="1">
      <c r="A57" s="252" t="s">
        <v>268</v>
      </c>
      <c r="B57" s="252"/>
      <c r="C57" s="252"/>
      <c r="D57" s="252"/>
      <c r="E57" s="252"/>
    </row>
    <row r="58" spans="1:5" ht="18.75" hidden="1">
      <c r="A58" s="254" t="s">
        <v>28</v>
      </c>
      <c r="B58" s="255"/>
      <c r="C58" s="255"/>
      <c r="D58" s="255"/>
      <c r="E58" s="255"/>
    </row>
    <row r="59" spans="1:5" ht="168.75" hidden="1" customHeight="1">
      <c r="A59" s="253" t="s">
        <v>287</v>
      </c>
      <c r="B59" s="253"/>
      <c r="C59" s="253"/>
      <c r="D59" s="253"/>
      <c r="E59" s="253"/>
    </row>
    <row r="60" spans="1:5" ht="75.75" hidden="1" customHeight="1">
      <c r="A60" s="252" t="s">
        <v>271</v>
      </c>
      <c r="B60" s="252"/>
      <c r="C60" s="252"/>
      <c r="D60" s="252"/>
      <c r="E60" s="252"/>
    </row>
    <row r="61" spans="1:5" ht="21" hidden="1" customHeight="1">
      <c r="A61" s="252" t="s">
        <v>269</v>
      </c>
      <c r="B61" s="252"/>
      <c r="C61" s="252"/>
      <c r="D61" s="252"/>
      <c r="E61" s="252"/>
    </row>
    <row r="62" spans="1:5" ht="57" hidden="1" customHeight="1">
      <c r="A62" s="252" t="s">
        <v>289</v>
      </c>
      <c r="B62" s="252"/>
      <c r="C62" s="252"/>
      <c r="D62" s="252"/>
      <c r="E62" s="252"/>
    </row>
    <row r="63" spans="1:5" ht="55.5" hidden="1" customHeight="1">
      <c r="A63" s="252" t="s">
        <v>272</v>
      </c>
      <c r="B63" s="252"/>
      <c r="C63" s="252"/>
      <c r="D63" s="252"/>
      <c r="E63" s="252"/>
    </row>
    <row r="64" spans="1:5" ht="57" hidden="1" customHeight="1">
      <c r="A64" s="252" t="s">
        <v>270</v>
      </c>
      <c r="B64" s="252"/>
      <c r="C64" s="252"/>
      <c r="D64" s="252"/>
      <c r="E64" s="252"/>
    </row>
    <row r="65" spans="1:5" ht="18.75" hidden="1">
      <c r="A65" s="251" t="s">
        <v>343</v>
      </c>
      <c r="B65" s="251"/>
      <c r="C65" s="251"/>
      <c r="D65" s="251"/>
      <c r="E65" s="251"/>
    </row>
    <row r="66" spans="1:5" ht="35.25" hidden="1" customHeight="1">
      <c r="A66" s="252" t="s">
        <v>344</v>
      </c>
      <c r="B66" s="252"/>
      <c r="C66" s="252"/>
      <c r="D66" s="252"/>
      <c r="E66" s="252"/>
    </row>
    <row r="67" spans="1:5" ht="38.25" hidden="1" customHeight="1">
      <c r="A67" s="252" t="s">
        <v>345</v>
      </c>
      <c r="B67" s="252"/>
      <c r="C67" s="252"/>
      <c r="D67" s="252"/>
      <c r="E67" s="252"/>
    </row>
    <row r="68" spans="1:5" ht="57" hidden="1" customHeight="1">
      <c r="A68" s="252" t="s">
        <v>346</v>
      </c>
      <c r="B68" s="252"/>
      <c r="C68" s="252"/>
      <c r="D68" s="252"/>
      <c r="E68" s="252"/>
    </row>
    <row r="69" spans="1:5" ht="39" hidden="1" customHeight="1">
      <c r="A69" s="252" t="s">
        <v>347</v>
      </c>
      <c r="B69" s="252"/>
      <c r="C69" s="252"/>
      <c r="D69" s="252"/>
      <c r="E69" s="252"/>
    </row>
    <row r="70" spans="1:5" ht="57.75" hidden="1" customHeight="1">
      <c r="A70" s="252" t="s">
        <v>348</v>
      </c>
      <c r="B70" s="252"/>
      <c r="C70" s="252"/>
      <c r="D70" s="252"/>
      <c r="E70" s="252"/>
    </row>
    <row r="71" spans="1:5" ht="39" hidden="1" customHeight="1">
      <c r="A71" s="252" t="s">
        <v>349</v>
      </c>
      <c r="B71" s="252"/>
      <c r="C71" s="252"/>
      <c r="D71" s="252"/>
      <c r="E71" s="252"/>
    </row>
    <row r="72" spans="1:5" ht="38.25" hidden="1" customHeight="1">
      <c r="A72" s="252" t="s">
        <v>350</v>
      </c>
      <c r="B72" s="252"/>
      <c r="C72" s="252"/>
      <c r="D72" s="252"/>
      <c r="E72" s="252"/>
    </row>
    <row r="73" spans="1:5" ht="40.5" hidden="1" customHeight="1">
      <c r="A73" s="252" t="s">
        <v>351</v>
      </c>
      <c r="B73" s="252"/>
      <c r="C73" s="252"/>
      <c r="D73" s="252"/>
      <c r="E73" s="252"/>
    </row>
    <row r="74" spans="1:5" ht="57" hidden="1" customHeight="1">
      <c r="A74" s="252" t="s">
        <v>352</v>
      </c>
      <c r="B74" s="252"/>
      <c r="C74" s="252"/>
      <c r="D74" s="252"/>
      <c r="E74" s="252"/>
    </row>
    <row r="75" spans="1:5" ht="41.25" hidden="1" customHeight="1">
      <c r="A75" s="252" t="s">
        <v>353</v>
      </c>
      <c r="B75" s="252"/>
      <c r="C75" s="252"/>
      <c r="D75" s="252"/>
      <c r="E75" s="252"/>
    </row>
    <row r="76" spans="1:5" ht="36.75" hidden="1" customHeight="1">
      <c r="A76" s="252" t="s">
        <v>354</v>
      </c>
      <c r="B76" s="252"/>
      <c r="C76" s="252"/>
      <c r="D76" s="252"/>
      <c r="E76" s="252"/>
    </row>
    <row r="77" spans="1:5" ht="36" hidden="1" customHeight="1">
      <c r="A77" s="252" t="s">
        <v>355</v>
      </c>
      <c r="B77" s="252"/>
      <c r="C77" s="252"/>
      <c r="D77" s="252"/>
      <c r="E77" s="252"/>
    </row>
    <row r="78" spans="1:5" ht="37.5" hidden="1" customHeight="1">
      <c r="A78" s="252" t="s">
        <v>356</v>
      </c>
      <c r="B78" s="252"/>
      <c r="C78" s="252"/>
      <c r="D78" s="252"/>
      <c r="E78" s="252"/>
    </row>
    <row r="79" spans="1:5" ht="54.75" hidden="1" customHeight="1">
      <c r="A79" s="252" t="s">
        <v>357</v>
      </c>
      <c r="B79" s="252"/>
      <c r="C79" s="252"/>
      <c r="D79" s="252"/>
      <c r="E79" s="252"/>
    </row>
    <row r="80" spans="1:5" ht="56.25" hidden="1" customHeight="1">
      <c r="A80" s="252" t="s">
        <v>358</v>
      </c>
      <c r="B80" s="252"/>
      <c r="C80" s="252"/>
      <c r="D80" s="252"/>
      <c r="E80" s="252"/>
    </row>
    <row r="81" spans="1:5" ht="55.5" hidden="1" customHeight="1">
      <c r="A81" s="252" t="s">
        <v>359</v>
      </c>
      <c r="B81" s="252"/>
      <c r="C81" s="252"/>
      <c r="D81" s="252"/>
      <c r="E81" s="252"/>
    </row>
    <row r="82" spans="1:5" ht="74.25" hidden="1" customHeight="1">
      <c r="A82" s="252" t="s">
        <v>360</v>
      </c>
      <c r="B82" s="252"/>
      <c r="C82" s="252"/>
      <c r="D82" s="252"/>
      <c r="E82" s="252"/>
    </row>
    <row r="83" spans="1:5" ht="58.5" hidden="1" customHeight="1">
      <c r="A83" s="252" t="s">
        <v>361</v>
      </c>
      <c r="B83" s="252"/>
      <c r="C83" s="252"/>
      <c r="D83" s="252"/>
      <c r="E83" s="252"/>
    </row>
    <row r="84" spans="1:5" ht="60" hidden="1" customHeight="1">
      <c r="A84" s="252" t="s">
        <v>362</v>
      </c>
      <c r="B84" s="252"/>
      <c r="C84" s="252"/>
      <c r="D84" s="252"/>
      <c r="E84" s="252"/>
    </row>
    <row r="85" spans="1:5" ht="55.5" hidden="1" customHeight="1">
      <c r="A85" s="252" t="s">
        <v>363</v>
      </c>
      <c r="B85" s="252"/>
      <c r="C85" s="252"/>
      <c r="D85" s="252"/>
      <c r="E85" s="252"/>
    </row>
    <row r="86" spans="1:5" ht="18.75" hidden="1">
      <c r="A86" s="252" t="s">
        <v>364</v>
      </c>
      <c r="B86" s="252"/>
      <c r="C86" s="252"/>
      <c r="D86" s="252"/>
      <c r="E86" s="252"/>
    </row>
    <row r="87" spans="1:5" ht="39.75" hidden="1" customHeight="1">
      <c r="A87" s="252" t="s">
        <v>365</v>
      </c>
      <c r="B87" s="252"/>
      <c r="C87" s="252"/>
      <c r="D87" s="252"/>
      <c r="E87" s="252"/>
    </row>
    <row r="88" spans="1:5" ht="40.5" hidden="1" customHeight="1">
      <c r="A88" s="252" t="s">
        <v>366</v>
      </c>
      <c r="B88" s="252"/>
      <c r="C88" s="252"/>
      <c r="D88" s="252"/>
      <c r="E88" s="252"/>
    </row>
    <row r="89" spans="1:5" ht="58.5" hidden="1" customHeight="1">
      <c r="A89" s="252" t="s">
        <v>367</v>
      </c>
      <c r="B89" s="252"/>
      <c r="C89" s="252"/>
      <c r="D89" s="252"/>
      <c r="E89" s="252"/>
    </row>
    <row r="90" spans="1:5" ht="39" hidden="1" customHeight="1">
      <c r="A90" s="252" t="s">
        <v>368</v>
      </c>
      <c r="B90" s="252"/>
      <c r="C90" s="252"/>
      <c r="D90" s="252"/>
      <c r="E90" s="252"/>
    </row>
    <row r="91" spans="1:5" ht="39.75" hidden="1" customHeight="1">
      <c r="A91" s="252" t="s">
        <v>369</v>
      </c>
      <c r="B91" s="252"/>
      <c r="C91" s="252"/>
      <c r="D91" s="252"/>
      <c r="E91" s="252"/>
    </row>
    <row r="92" spans="1:5" ht="18.75">
      <c r="A92" s="251" t="s">
        <v>273</v>
      </c>
      <c r="B92" s="251"/>
      <c r="C92" s="251"/>
      <c r="D92" s="251"/>
      <c r="E92" s="251"/>
    </row>
    <row r="93" spans="1:5" ht="113.25" customHeight="1">
      <c r="A93" s="252" t="s">
        <v>397</v>
      </c>
      <c r="B93" s="252"/>
      <c r="C93" s="252"/>
      <c r="D93" s="252"/>
      <c r="E93" s="252"/>
    </row>
    <row r="94" spans="1:5" ht="26.25" customHeight="1">
      <c r="A94" s="265" t="s">
        <v>123</v>
      </c>
      <c r="B94" s="265"/>
      <c r="C94" s="265"/>
      <c r="D94" s="265"/>
      <c r="E94" s="265"/>
    </row>
    <row r="95" spans="1:5" s="96" customFormat="1" ht="95.25" customHeight="1">
      <c r="A95" s="165"/>
      <c r="B95" s="260" t="s">
        <v>24</v>
      </c>
      <c r="C95" s="261"/>
      <c r="D95" s="261"/>
      <c r="E95" s="192" t="s">
        <v>398</v>
      </c>
    </row>
    <row r="96" spans="1:5" s="96" customFormat="1" ht="15.75">
      <c r="A96" s="78">
        <v>1</v>
      </c>
      <c r="B96" s="262">
        <v>2</v>
      </c>
      <c r="C96" s="263"/>
      <c r="D96" s="264"/>
      <c r="E96" s="78">
        <v>3</v>
      </c>
    </row>
    <row r="97" spans="1:10" s="49" customFormat="1" ht="15.75" hidden="1">
      <c r="A97" s="97" t="s">
        <v>27</v>
      </c>
      <c r="B97" s="98" t="s">
        <v>28</v>
      </c>
      <c r="C97" s="99"/>
      <c r="D97" s="99"/>
      <c r="E97" s="99"/>
    </row>
    <row r="98" spans="1:10" s="75" customFormat="1" ht="15.75" hidden="1">
      <c r="A98" s="72" t="s">
        <v>132</v>
      </c>
      <c r="B98" s="100" t="s">
        <v>37</v>
      </c>
      <c r="C98" s="56"/>
      <c r="D98" s="56"/>
      <c r="E98" s="56"/>
    </row>
    <row r="99" spans="1:10" s="75" customFormat="1" ht="15.75" hidden="1">
      <c r="A99" s="72" t="s">
        <v>140</v>
      </c>
      <c r="B99" s="100" t="s">
        <v>33</v>
      </c>
      <c r="C99" s="56"/>
      <c r="D99" s="56"/>
      <c r="E99" s="56"/>
    </row>
    <row r="100" spans="1:10" s="75" customFormat="1" ht="15.75">
      <c r="A100" s="97" t="s">
        <v>39</v>
      </c>
      <c r="B100" s="274" t="s">
        <v>40</v>
      </c>
      <c r="C100" s="275"/>
      <c r="D100" s="276"/>
      <c r="E100" s="58">
        <f>SUM(E101:E101)</f>
        <v>48</v>
      </c>
      <c r="H100" s="58">
        <f>SUM(H101:H101)</f>
        <v>72</v>
      </c>
      <c r="I100" s="58">
        <f>SUM(I101:I101)</f>
        <v>24</v>
      </c>
      <c r="J100" s="58">
        <f>SUM(J101:J101)</f>
        <v>48</v>
      </c>
    </row>
    <row r="101" spans="1:10" s="75" customFormat="1" ht="15.75">
      <c r="A101" s="72" t="s">
        <v>95</v>
      </c>
      <c r="B101" s="277" t="s">
        <v>47</v>
      </c>
      <c r="C101" s="278"/>
      <c r="D101" s="279"/>
      <c r="E101" s="57">
        <v>48</v>
      </c>
      <c r="H101" s="56">
        <f>I101+J101</f>
        <v>72</v>
      </c>
      <c r="I101" s="56">
        <v>24</v>
      </c>
      <c r="J101" s="57">
        <v>48</v>
      </c>
    </row>
    <row r="102" spans="1:10" s="75" customFormat="1" ht="15.75">
      <c r="A102" s="97" t="s">
        <v>50</v>
      </c>
      <c r="B102" s="280" t="s">
        <v>51</v>
      </c>
      <c r="C102" s="281"/>
      <c r="D102" s="282"/>
      <c r="E102" s="58">
        <f>SUM(E103:E103)</f>
        <v>40</v>
      </c>
      <c r="H102" s="58">
        <f>SUM(H103:H103)</f>
        <v>60</v>
      </c>
      <c r="I102" s="58">
        <f>SUM(I103:I103)</f>
        <v>20</v>
      </c>
      <c r="J102" s="58">
        <f>SUM(J103:J103)</f>
        <v>40</v>
      </c>
    </row>
    <row r="103" spans="1:10" s="75" customFormat="1" ht="15.75">
      <c r="A103" s="72" t="s">
        <v>55</v>
      </c>
      <c r="B103" s="277" t="s">
        <v>56</v>
      </c>
      <c r="C103" s="278"/>
      <c r="D103" s="279"/>
      <c r="E103" s="57">
        <v>40</v>
      </c>
      <c r="H103" s="56">
        <f>I103+J103</f>
        <v>60</v>
      </c>
      <c r="I103" s="56">
        <f>ROUND(J103/2,0)</f>
        <v>20</v>
      </c>
      <c r="J103" s="57">
        <v>40</v>
      </c>
    </row>
    <row r="104" spans="1:10" s="49" customFormat="1" ht="15.75">
      <c r="A104" s="97" t="s">
        <v>59</v>
      </c>
      <c r="B104" s="280" t="s">
        <v>399</v>
      </c>
      <c r="C104" s="281"/>
      <c r="D104" s="282"/>
      <c r="E104" s="101">
        <f>SUM(E105:E115)</f>
        <v>408</v>
      </c>
      <c r="H104" s="101" t="e">
        <f>#REF!+H117</f>
        <v>#REF!</v>
      </c>
      <c r="I104" s="101" t="e">
        <f>#REF!+I117</f>
        <v>#REF!</v>
      </c>
      <c r="J104" s="101" t="e">
        <f>#REF!+J117</f>
        <v>#REF!</v>
      </c>
    </row>
    <row r="105" spans="1:10" s="75" customFormat="1" ht="15.75">
      <c r="A105" s="72" t="s">
        <v>290</v>
      </c>
      <c r="B105" s="193"/>
      <c r="C105" s="194"/>
      <c r="D105" s="195"/>
      <c r="E105" s="57">
        <v>178</v>
      </c>
      <c r="H105" s="56">
        <f t="shared" ref="H105:H110" si="0">I105+J105</f>
        <v>72</v>
      </c>
      <c r="I105" s="56">
        <f t="shared" ref="I105:I110" si="1">ROUND(J105/2,0)</f>
        <v>24</v>
      </c>
      <c r="J105" s="57">
        <v>48</v>
      </c>
    </row>
    <row r="106" spans="1:10" s="75" customFormat="1" ht="15.75" hidden="1">
      <c r="A106" s="72"/>
      <c r="B106" s="73"/>
      <c r="C106" s="56"/>
      <c r="D106" s="56"/>
      <c r="E106" s="57"/>
      <c r="H106" s="56">
        <f t="shared" si="0"/>
        <v>60</v>
      </c>
      <c r="I106" s="56">
        <f t="shared" si="1"/>
        <v>20</v>
      </c>
      <c r="J106" s="57">
        <v>40</v>
      </c>
    </row>
    <row r="107" spans="1:10" s="75" customFormat="1" ht="15.75" hidden="1">
      <c r="A107" s="72"/>
      <c r="B107" s="73"/>
      <c r="C107" s="56"/>
      <c r="D107" s="56"/>
      <c r="E107" s="57"/>
      <c r="H107" s="56">
        <f t="shared" si="0"/>
        <v>30</v>
      </c>
      <c r="I107" s="56">
        <f t="shared" si="1"/>
        <v>10</v>
      </c>
      <c r="J107" s="57">
        <v>20</v>
      </c>
    </row>
    <row r="108" spans="1:10" s="75" customFormat="1" ht="15.75" hidden="1">
      <c r="A108" s="72"/>
      <c r="B108" s="100"/>
      <c r="C108" s="56"/>
      <c r="D108" s="56"/>
      <c r="E108" s="57"/>
      <c r="H108" s="56">
        <f t="shared" si="0"/>
        <v>12</v>
      </c>
      <c r="I108" s="56">
        <f t="shared" si="1"/>
        <v>4</v>
      </c>
      <c r="J108" s="57">
        <v>8</v>
      </c>
    </row>
    <row r="109" spans="1:10" s="75" customFormat="1" ht="15.75" hidden="1">
      <c r="A109" s="72"/>
      <c r="B109" s="73"/>
      <c r="C109" s="56"/>
      <c r="D109" s="56"/>
      <c r="E109" s="57"/>
      <c r="H109" s="56">
        <f t="shared" si="0"/>
        <v>24</v>
      </c>
      <c r="I109" s="56">
        <f t="shared" si="1"/>
        <v>8</v>
      </c>
      <c r="J109" s="57">
        <v>16</v>
      </c>
    </row>
    <row r="110" spans="1:10" s="75" customFormat="1" ht="15.75" hidden="1">
      <c r="A110" s="72"/>
      <c r="B110" s="73"/>
      <c r="C110" s="56"/>
      <c r="D110" s="56"/>
      <c r="E110" s="57"/>
      <c r="H110" s="56">
        <f t="shared" si="0"/>
        <v>42</v>
      </c>
      <c r="I110" s="56">
        <f t="shared" si="1"/>
        <v>14</v>
      </c>
      <c r="J110" s="57">
        <v>28</v>
      </c>
    </row>
    <row r="111" spans="1:10" s="75" customFormat="1" ht="15.75" hidden="1">
      <c r="A111" s="72"/>
      <c r="B111" s="73"/>
      <c r="C111" s="56"/>
      <c r="D111" s="56"/>
      <c r="E111" s="57"/>
      <c r="H111" s="56">
        <f>I111+J111</f>
        <v>12</v>
      </c>
      <c r="I111" s="56">
        <f>ROUND(J111/2,0)</f>
        <v>4</v>
      </c>
      <c r="J111" s="57">
        <v>8</v>
      </c>
    </row>
    <row r="112" spans="1:10" s="75" customFormat="1" ht="15.75">
      <c r="A112" s="72" t="s">
        <v>76</v>
      </c>
      <c r="B112" s="277" t="s">
        <v>75</v>
      </c>
      <c r="C112" s="278"/>
      <c r="D112" s="279"/>
      <c r="E112" s="57">
        <v>32</v>
      </c>
      <c r="H112" s="56">
        <f>I112+J112</f>
        <v>48</v>
      </c>
      <c r="I112" s="56">
        <f>ROUND(J112/2,0)</f>
        <v>16</v>
      </c>
      <c r="J112" s="57">
        <v>32</v>
      </c>
    </row>
    <row r="113" spans="1:10" s="75" customFormat="1" ht="15.75">
      <c r="A113" s="72" t="s">
        <v>77</v>
      </c>
      <c r="B113" s="277" t="s">
        <v>312</v>
      </c>
      <c r="C113" s="278"/>
      <c r="D113" s="279"/>
      <c r="E113" s="57">
        <v>38</v>
      </c>
      <c r="H113" s="56">
        <f>I113+J113</f>
        <v>57</v>
      </c>
      <c r="I113" s="56">
        <f>ROUND(J113/2,0)</f>
        <v>19</v>
      </c>
      <c r="J113" s="57">
        <v>38</v>
      </c>
    </row>
    <row r="114" spans="1:10" s="75" customFormat="1" ht="31.5" customHeight="1">
      <c r="A114" s="72" t="s">
        <v>79</v>
      </c>
      <c r="B114" s="277" t="s">
        <v>82</v>
      </c>
      <c r="C114" s="278"/>
      <c r="D114" s="279"/>
      <c r="E114" s="57">
        <v>128</v>
      </c>
      <c r="H114" s="56">
        <f>I114+J114</f>
        <v>192</v>
      </c>
      <c r="I114" s="56">
        <f>ROUND(J114/2,0)</f>
        <v>64</v>
      </c>
      <c r="J114" s="57">
        <v>128</v>
      </c>
    </row>
    <row r="115" spans="1:10" s="75" customFormat="1" ht="15.75">
      <c r="A115" s="72" t="s">
        <v>81</v>
      </c>
      <c r="B115" s="277" t="s">
        <v>120</v>
      </c>
      <c r="C115" s="278"/>
      <c r="D115" s="279"/>
      <c r="E115" s="57">
        <v>32</v>
      </c>
      <c r="H115" s="56">
        <f>I115+J115</f>
        <v>48</v>
      </c>
      <c r="I115" s="56">
        <f>ROUND(J115/2,0)</f>
        <v>16</v>
      </c>
      <c r="J115" s="57">
        <v>32</v>
      </c>
    </row>
    <row r="116" spans="1:10" s="49" customFormat="1" ht="15.75">
      <c r="A116" s="97" t="s">
        <v>57</v>
      </c>
      <c r="B116" s="280" t="s">
        <v>58</v>
      </c>
      <c r="C116" s="281"/>
      <c r="D116" s="282"/>
      <c r="E116" s="101" t="e">
        <f>E117+#REF!</f>
        <v>#REF!</v>
      </c>
      <c r="H116" s="101" t="e">
        <f>H117+#REF!</f>
        <v>#REF!</v>
      </c>
      <c r="I116" s="101" t="e">
        <f>I117+#REF!</f>
        <v>#REF!</v>
      </c>
      <c r="J116" s="101" t="e">
        <f>J117+#REF!</f>
        <v>#REF!</v>
      </c>
    </row>
    <row r="117" spans="1:10" s="49" customFormat="1" ht="15.75">
      <c r="A117" s="102" t="s">
        <v>83</v>
      </c>
      <c r="B117" s="268" t="s">
        <v>84</v>
      </c>
      <c r="C117" s="269"/>
      <c r="D117" s="270"/>
      <c r="E117" s="104">
        <v>428</v>
      </c>
      <c r="H117" s="104" t="e">
        <f>#REF!+#REF!+#REF!+#REF!</f>
        <v>#REF!</v>
      </c>
      <c r="I117" s="104" t="e">
        <f>#REF!+#REF!+#REF!+#REF!</f>
        <v>#REF!</v>
      </c>
      <c r="J117" s="104" t="e">
        <f>#REF!+#REF!+#REF!+#REF!</f>
        <v>#REF!</v>
      </c>
    </row>
    <row r="118" spans="1:10" s="49" customFormat="1" ht="15.75" hidden="1">
      <c r="A118" s="102" t="s">
        <v>83</v>
      </c>
      <c r="B118" s="268" t="s">
        <v>84</v>
      </c>
      <c r="C118" s="269"/>
      <c r="D118" s="270"/>
      <c r="E118" s="104">
        <v>428</v>
      </c>
    </row>
    <row r="119" spans="1:10" s="49" customFormat="1" ht="15.75" hidden="1">
      <c r="A119" s="46"/>
      <c r="B119" s="105"/>
      <c r="C119" s="106"/>
      <c r="D119" s="106"/>
      <c r="E119" s="106"/>
    </row>
    <row r="120" spans="1:10" s="49" customFormat="1" ht="15.75" hidden="1">
      <c r="A120" s="107"/>
      <c r="B120" s="108"/>
      <c r="C120" s="109"/>
      <c r="D120" s="109"/>
      <c r="E120" s="109"/>
    </row>
    <row r="121" spans="1:10" s="75" customFormat="1" ht="15.75" hidden="1">
      <c r="A121" s="72"/>
      <c r="B121" s="73"/>
      <c r="C121" s="56"/>
      <c r="D121" s="56"/>
      <c r="E121" s="57"/>
    </row>
    <row r="122" spans="1:10" s="49" customFormat="1" ht="15.75" hidden="1">
      <c r="A122" s="107"/>
      <c r="B122" s="108"/>
      <c r="C122" s="109"/>
      <c r="D122" s="109"/>
      <c r="E122" s="109"/>
    </row>
    <row r="123" spans="1:10" s="75" customFormat="1" ht="15.75" hidden="1">
      <c r="A123" s="72"/>
      <c r="B123" s="73"/>
      <c r="C123" s="56"/>
      <c r="D123" s="56"/>
      <c r="E123" s="57"/>
    </row>
    <row r="124" spans="1:10" s="49" customFormat="1" ht="15.75" hidden="1">
      <c r="A124" s="107"/>
      <c r="B124" s="108"/>
      <c r="C124" s="110"/>
      <c r="D124" s="110"/>
      <c r="E124" s="110"/>
    </row>
    <row r="125" spans="1:10" s="75" customFormat="1" ht="15.75" hidden="1">
      <c r="A125" s="72"/>
      <c r="B125" s="73"/>
      <c r="C125" s="56"/>
      <c r="D125" s="56"/>
      <c r="E125" s="57"/>
    </row>
    <row r="126" spans="1:10" s="49" customFormat="1" ht="15.75" hidden="1">
      <c r="A126" s="107"/>
      <c r="B126" s="108"/>
      <c r="C126" s="109"/>
      <c r="D126" s="109"/>
      <c r="E126" s="109"/>
    </row>
    <row r="127" spans="1:10" s="75" customFormat="1" ht="15.75" hidden="1">
      <c r="A127" s="72"/>
      <c r="B127" s="73"/>
      <c r="C127" s="56"/>
      <c r="D127" s="56"/>
      <c r="E127" s="57"/>
    </row>
    <row r="128" spans="1:10" s="79" customFormat="1" ht="15.75">
      <c r="A128" s="271" t="s">
        <v>124</v>
      </c>
      <c r="B128" s="272"/>
      <c r="C128" s="272"/>
      <c r="D128" s="273"/>
      <c r="E128" s="166">
        <v>924</v>
      </c>
    </row>
    <row r="129" spans="1:5" ht="115.5" customHeight="1">
      <c r="A129" s="252" t="s">
        <v>281</v>
      </c>
      <c r="B129" s="252"/>
      <c r="C129" s="252"/>
      <c r="D129" s="252"/>
      <c r="E129" s="252"/>
    </row>
    <row r="130" spans="1:5" ht="75.75" customHeight="1">
      <c r="A130" s="252" t="s">
        <v>292</v>
      </c>
      <c r="B130" s="252"/>
      <c r="C130" s="252"/>
      <c r="D130" s="252"/>
      <c r="E130" s="252"/>
    </row>
    <row r="131" spans="1:5" ht="18.75" customHeight="1">
      <c r="A131" s="254" t="s">
        <v>282</v>
      </c>
      <c r="B131" s="255"/>
      <c r="C131" s="255"/>
      <c r="D131" s="255"/>
      <c r="E131" s="255"/>
    </row>
    <row r="132" spans="1:5" ht="58.5" customHeight="1">
      <c r="A132" s="252" t="s">
        <v>274</v>
      </c>
      <c r="B132" s="252"/>
      <c r="C132" s="252"/>
      <c r="D132" s="252"/>
      <c r="E132" s="252"/>
    </row>
    <row r="133" spans="1:5" ht="75" customHeight="1">
      <c r="A133" s="252" t="s">
        <v>275</v>
      </c>
      <c r="B133" s="252"/>
      <c r="C133" s="252"/>
      <c r="D133" s="252"/>
      <c r="E133" s="252"/>
    </row>
    <row r="134" spans="1:5" ht="92.25" customHeight="1">
      <c r="A134" s="252" t="s">
        <v>340</v>
      </c>
      <c r="B134" s="252"/>
      <c r="C134" s="252"/>
      <c r="D134" s="252"/>
      <c r="E134" s="252"/>
    </row>
    <row r="135" spans="1:5" ht="58.5" hidden="1" customHeight="1">
      <c r="A135" s="252" t="s">
        <v>276</v>
      </c>
      <c r="B135" s="252"/>
      <c r="C135" s="252"/>
      <c r="D135" s="252"/>
      <c r="E135" s="252"/>
    </row>
    <row r="136" spans="1:5" ht="114" customHeight="1">
      <c r="A136" s="252" t="s">
        <v>277</v>
      </c>
      <c r="B136" s="252"/>
      <c r="C136" s="252"/>
      <c r="D136" s="252"/>
      <c r="E136" s="252"/>
    </row>
    <row r="137" spans="1:5" ht="38.25" customHeight="1">
      <c r="A137" s="252" t="s">
        <v>278</v>
      </c>
      <c r="B137" s="252"/>
      <c r="C137" s="252"/>
      <c r="D137" s="252"/>
      <c r="E137" s="252"/>
    </row>
    <row r="138" spans="1:5" s="196" customFormat="1" ht="18.75">
      <c r="A138" s="283" t="s">
        <v>400</v>
      </c>
      <c r="B138" s="283"/>
      <c r="C138" s="283"/>
      <c r="D138" s="283"/>
      <c r="E138" s="283"/>
    </row>
    <row r="139" spans="1:5" s="198" customFormat="1" ht="15.75">
      <c r="A139" s="197" t="s">
        <v>23</v>
      </c>
      <c r="B139" s="197" t="s">
        <v>401</v>
      </c>
      <c r="C139" s="197" t="s">
        <v>402</v>
      </c>
      <c r="D139" s="284" t="s">
        <v>403</v>
      </c>
      <c r="E139" s="284"/>
    </row>
    <row r="140" spans="1:5" s="196" customFormat="1" ht="78.75">
      <c r="A140" s="199" t="s">
        <v>85</v>
      </c>
      <c r="B140" s="200" t="s">
        <v>387</v>
      </c>
      <c r="C140" s="266">
        <v>6</v>
      </c>
      <c r="D140" s="256" t="s">
        <v>405</v>
      </c>
      <c r="E140" s="257"/>
    </row>
    <row r="141" spans="1:5" s="196" customFormat="1" ht="63" customHeight="1">
      <c r="A141" s="199" t="s">
        <v>100</v>
      </c>
      <c r="B141" s="200" t="s">
        <v>145</v>
      </c>
      <c r="C141" s="285"/>
      <c r="D141" s="286"/>
      <c r="E141" s="287"/>
    </row>
    <row r="142" spans="1:5" s="196" customFormat="1" ht="15.75">
      <c r="A142" s="199" t="s">
        <v>72</v>
      </c>
      <c r="B142" s="199" t="s">
        <v>78</v>
      </c>
      <c r="C142" s="266">
        <v>7</v>
      </c>
      <c r="D142" s="256" t="s">
        <v>404</v>
      </c>
      <c r="E142" s="257"/>
    </row>
    <row r="143" spans="1:5" s="196" customFormat="1" ht="15.75">
      <c r="A143" s="199" t="s">
        <v>74</v>
      </c>
      <c r="B143" s="199" t="s">
        <v>80</v>
      </c>
      <c r="C143" s="267"/>
      <c r="D143" s="258"/>
      <c r="E143" s="259"/>
    </row>
    <row r="144" spans="1:5" s="196" customFormat="1" ht="29.25" customHeight="1">
      <c r="A144" s="199" t="s">
        <v>103</v>
      </c>
      <c r="B144" s="200" t="s">
        <v>149</v>
      </c>
      <c r="C144" s="266">
        <v>8</v>
      </c>
      <c r="D144" s="256" t="s">
        <v>405</v>
      </c>
      <c r="E144" s="257"/>
    </row>
    <row r="145" spans="1:5" s="196" customFormat="1" ht="29.25" customHeight="1">
      <c r="A145" s="199" t="s">
        <v>91</v>
      </c>
      <c r="B145" s="200" t="s">
        <v>93</v>
      </c>
      <c r="C145" s="267"/>
      <c r="D145" s="258"/>
      <c r="E145" s="259"/>
    </row>
    <row r="146" spans="1:5" s="196" customFormat="1" ht="21.75" customHeight="1">
      <c r="A146" s="199" t="s">
        <v>90</v>
      </c>
      <c r="B146" s="200" t="s">
        <v>9</v>
      </c>
      <c r="C146" s="266">
        <v>8</v>
      </c>
      <c r="D146" s="256" t="s">
        <v>404</v>
      </c>
      <c r="E146" s="257"/>
    </row>
    <row r="147" spans="1:5" s="196" customFormat="1" ht="21.75" customHeight="1">
      <c r="A147" s="199" t="s">
        <v>157</v>
      </c>
      <c r="B147" s="73" t="s">
        <v>9</v>
      </c>
      <c r="C147" s="267"/>
      <c r="D147" s="258"/>
      <c r="E147" s="259"/>
    </row>
    <row r="148" spans="1:5" ht="58.5" customHeight="1">
      <c r="A148" s="252" t="s">
        <v>341</v>
      </c>
      <c r="B148" s="252"/>
      <c r="C148" s="252"/>
      <c r="D148" s="252"/>
      <c r="E148" s="252"/>
    </row>
    <row r="149" spans="1:5" ht="95.25" customHeight="1">
      <c r="A149" s="253" t="s">
        <v>342</v>
      </c>
      <c r="B149" s="253"/>
      <c r="C149" s="253"/>
      <c r="D149" s="253"/>
      <c r="E149" s="253"/>
    </row>
    <row r="150" spans="1:5" ht="93" customHeight="1">
      <c r="A150" s="252" t="s">
        <v>406</v>
      </c>
      <c r="B150" s="252"/>
      <c r="C150" s="252"/>
      <c r="D150" s="252"/>
      <c r="E150" s="252"/>
    </row>
    <row r="151" spans="1:5" ht="93.75" customHeight="1">
      <c r="A151" s="252" t="s">
        <v>279</v>
      </c>
      <c r="B151" s="252"/>
      <c r="C151" s="252"/>
      <c r="D151" s="252"/>
      <c r="E151" s="252"/>
    </row>
    <row r="152" spans="1:5" ht="54.75" customHeight="1">
      <c r="A152" s="252" t="s">
        <v>280</v>
      </c>
      <c r="B152" s="252"/>
      <c r="C152" s="252"/>
      <c r="D152" s="252"/>
      <c r="E152" s="252"/>
    </row>
    <row r="153" spans="1:5" ht="18.75">
      <c r="A153" s="252"/>
      <c r="B153" s="252"/>
      <c r="C153" s="252"/>
      <c r="D153" s="252"/>
    </row>
    <row r="154" spans="1:5" ht="18.75">
      <c r="A154" s="252"/>
      <c r="B154" s="252"/>
      <c r="C154" s="252"/>
      <c r="D154" s="252"/>
    </row>
  </sheetData>
  <mergeCells count="134">
    <mergeCell ref="A129:E129"/>
    <mergeCell ref="A130:E130"/>
    <mergeCell ref="B118:D118"/>
    <mergeCell ref="A128:D128"/>
    <mergeCell ref="B100:D100"/>
    <mergeCell ref="B101:D101"/>
    <mergeCell ref="B102:D102"/>
    <mergeCell ref="B103:D103"/>
    <mergeCell ref="B104:D104"/>
    <mergeCell ref="B112:D112"/>
    <mergeCell ref="B113:D113"/>
    <mergeCell ref="B114:D114"/>
    <mergeCell ref="B115:D115"/>
    <mergeCell ref="B116:D116"/>
    <mergeCell ref="B117:D117"/>
    <mergeCell ref="B95:D95"/>
    <mergeCell ref="B96:D96"/>
    <mergeCell ref="A75:E75"/>
    <mergeCell ref="A86:E86"/>
    <mergeCell ref="A87:E87"/>
    <mergeCell ref="A88:E88"/>
    <mergeCell ref="A89:E89"/>
    <mergeCell ref="A90:E90"/>
    <mergeCell ref="A81:E81"/>
    <mergeCell ref="A82:E82"/>
    <mergeCell ref="A83:E83"/>
    <mergeCell ref="A84:E84"/>
    <mergeCell ref="A85:E85"/>
    <mergeCell ref="A93:E93"/>
    <mergeCell ref="A94:E94"/>
    <mergeCell ref="A131:E131"/>
    <mergeCell ref="A132:E132"/>
    <mergeCell ref="A133:E133"/>
    <mergeCell ref="A153:D153"/>
    <mergeCell ref="A154:D154"/>
    <mergeCell ref="A134:E134"/>
    <mergeCell ref="A135:E135"/>
    <mergeCell ref="A136:E136"/>
    <mergeCell ref="A137:E137"/>
    <mergeCell ref="A149:E149"/>
    <mergeCell ref="A150:E150"/>
    <mergeCell ref="A151:E151"/>
    <mergeCell ref="A152:E152"/>
    <mergeCell ref="A148:E148"/>
    <mergeCell ref="D146:E147"/>
    <mergeCell ref="C142:C143"/>
    <mergeCell ref="D142:E143"/>
    <mergeCell ref="C146:C147"/>
    <mergeCell ref="C144:C145"/>
    <mergeCell ref="D144:E145"/>
    <mergeCell ref="A138:E138"/>
    <mergeCell ref="D139:E139"/>
    <mergeCell ref="C140:C141"/>
    <mergeCell ref="D140:E141"/>
    <mergeCell ref="A60:E60"/>
    <mergeCell ref="A61:E61"/>
    <mergeCell ref="A62:E62"/>
    <mergeCell ref="A63:E63"/>
    <mergeCell ref="A64:E64"/>
    <mergeCell ref="A92:E92"/>
    <mergeCell ref="A65:E65"/>
    <mergeCell ref="A91:E91"/>
    <mergeCell ref="A66:E66"/>
    <mergeCell ref="A67:E67"/>
    <mergeCell ref="A68:E68"/>
    <mergeCell ref="A69:E69"/>
    <mergeCell ref="A70:E70"/>
    <mergeCell ref="A76:E76"/>
    <mergeCell ref="A77:E77"/>
    <mergeCell ref="A78:E78"/>
    <mergeCell ref="A79:E79"/>
    <mergeCell ref="A80:E80"/>
    <mergeCell ref="A71:E71"/>
    <mergeCell ref="A72:E72"/>
    <mergeCell ref="A73:E73"/>
    <mergeCell ref="A74:E74"/>
    <mergeCell ref="A59:E59"/>
    <mergeCell ref="A47:E47"/>
    <mergeCell ref="A49:E49"/>
    <mergeCell ref="A51:E51"/>
    <mergeCell ref="A52:E52"/>
    <mergeCell ref="A50:E50"/>
    <mergeCell ref="A53:E53"/>
    <mergeCell ref="A54:E54"/>
    <mergeCell ref="A55:E55"/>
    <mergeCell ref="A56:E56"/>
    <mergeCell ref="A57:E57"/>
    <mergeCell ref="A58:E58"/>
    <mergeCell ref="A48:E48"/>
    <mergeCell ref="A41:E41"/>
    <mergeCell ref="A42:E42"/>
    <mergeCell ref="A43:E43"/>
    <mergeCell ref="A44:E44"/>
    <mergeCell ref="A45:E45"/>
    <mergeCell ref="A46:E46"/>
    <mergeCell ref="B23:E23"/>
    <mergeCell ref="B24:E24"/>
    <mergeCell ref="B25:E25"/>
    <mergeCell ref="B29:E29"/>
    <mergeCell ref="B30:E30"/>
    <mergeCell ref="B36:E36"/>
    <mergeCell ref="B37:E37"/>
    <mergeCell ref="B38:E38"/>
    <mergeCell ref="B39:E39"/>
    <mergeCell ref="B26:E26"/>
    <mergeCell ref="B27:E27"/>
    <mergeCell ref="B28:E28"/>
    <mergeCell ref="B33:E33"/>
    <mergeCell ref="B34:E34"/>
    <mergeCell ref="B35:E35"/>
    <mergeCell ref="A1:E1"/>
    <mergeCell ref="B2:E2"/>
    <mergeCell ref="B3:E3"/>
    <mergeCell ref="B4:E4"/>
    <mergeCell ref="B5:E5"/>
    <mergeCell ref="B6:E6"/>
    <mergeCell ref="B7:E7"/>
    <mergeCell ref="B8:E8"/>
    <mergeCell ref="B32:E32"/>
    <mergeCell ref="B31:E31"/>
    <mergeCell ref="B9:E9"/>
    <mergeCell ref="B10:E10"/>
    <mergeCell ref="B11:E11"/>
    <mergeCell ref="B20:E20"/>
    <mergeCell ref="B21:E21"/>
    <mergeCell ref="B22:E22"/>
    <mergeCell ref="B17:E17"/>
    <mergeCell ref="B18:E18"/>
    <mergeCell ref="B19:E19"/>
    <mergeCell ref="B12:E12"/>
    <mergeCell ref="B13:E13"/>
    <mergeCell ref="B14:E14"/>
    <mergeCell ref="B15:E15"/>
    <mergeCell ref="B16:E16"/>
  </mergeCells>
  <pageMargins left="0.7" right="0.7" top="0.46" bottom="0.4" header="0.3" footer="0.3"/>
  <pageSetup paperSize="9" scale="98" orientation="portrait" verticalDpi="0" r:id="rId1"/>
  <rowBreaks count="3" manualBreakCount="3">
    <brk id="93" max="4" man="1"/>
    <brk id="130" max="4" man="1"/>
    <brk id="1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</vt:lpstr>
      <vt:lpstr>1</vt:lpstr>
      <vt:lpstr>2</vt:lpstr>
      <vt:lpstr>3</vt:lpstr>
      <vt:lpstr>4</vt:lpstr>
      <vt:lpstr>'1'!Область_печати</vt:lpstr>
      <vt:lpstr>'3'!Область_печати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2018-10-02T01:35:51Z</dcterms:modified>
</cp:coreProperties>
</file>